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>
    <definedName name="_xlnm.Print_Area" localSheetId="0">'Лист1'!$A$1:$AI$161</definedName>
  </definedNames>
  <calcPr fullCalcOnLoad="1"/>
</workbook>
</file>

<file path=xl/sharedStrings.xml><?xml version="1.0" encoding="utf-8"?>
<sst xmlns="http://schemas.openxmlformats.org/spreadsheetml/2006/main" count="134" uniqueCount="100">
  <si>
    <t xml:space="preserve"> Внимание! Убедительная просьба заполнять все поля!</t>
  </si>
  <si>
    <t>Наименование Вашей организации:</t>
  </si>
  <si>
    <t>Месторасположение Вашей организации:</t>
  </si>
  <si>
    <t>Контактный телефон и факс:</t>
  </si>
  <si>
    <t>E-mail: (адрес электронной почты)</t>
  </si>
  <si>
    <t>Должность опрашиваемого лица:</t>
  </si>
  <si>
    <t>Фамилия Имя Отчество:</t>
  </si>
  <si>
    <t>1)</t>
  </si>
  <si>
    <t>Передвижная на шасси автомобиля.</t>
  </si>
  <si>
    <t>Стационарная.</t>
  </si>
  <si>
    <t>Передвижная на прицепе СЗАП.</t>
  </si>
  <si>
    <t>Передвижная на санях.</t>
  </si>
  <si>
    <t>Спецзаказ.</t>
  </si>
  <si>
    <t>2)</t>
  </si>
  <si>
    <t>Укажите технические характеристики скважин куста:</t>
  </si>
  <si>
    <t>№</t>
  </si>
  <si>
    <t>Обводнённость, %</t>
  </si>
  <si>
    <t>мин.</t>
  </si>
  <si>
    <t>макс.</t>
  </si>
  <si>
    <t>3)</t>
  </si>
  <si>
    <t>Укажите параметры рабочей среды:</t>
  </si>
  <si>
    <t>Фактическое рабочее давление в коллекторе нефтесбора, МПа:</t>
  </si>
  <si>
    <t>от</t>
  </si>
  <si>
    <t>до</t>
  </si>
  <si>
    <r>
      <t xml:space="preserve">Температура рабочей среды, </t>
    </r>
    <r>
      <rPr>
        <sz val="10"/>
        <rFont val="Arial"/>
        <family val="2"/>
      </rPr>
      <t>°</t>
    </r>
    <r>
      <rPr>
        <sz val="10"/>
        <rFont val="Arial Cyr"/>
        <family val="0"/>
      </rPr>
      <t>С:</t>
    </r>
  </si>
  <si>
    <t>Объёмное содержание парафина, %:</t>
  </si>
  <si>
    <t>Давление насыщения нефти, МПа:</t>
  </si>
  <si>
    <t>не более</t>
  </si>
  <si>
    <t>Содержание механических примесей, мг/л:</t>
  </si>
  <si>
    <t>х</t>
  </si>
  <si>
    <t>Да</t>
  </si>
  <si>
    <t>Нет</t>
  </si>
  <si>
    <t>Склонность нефти к пенообразованию:</t>
  </si>
  <si>
    <r>
      <t>Диаметр трубной обвязки от скважины до ИУ (D</t>
    </r>
    <r>
      <rPr>
        <sz val="7"/>
        <rFont val="Arial Cyr"/>
        <family val="0"/>
      </rPr>
      <t>наруж.</t>
    </r>
    <r>
      <rPr>
        <sz val="10"/>
        <rFont val="Arial Cyr"/>
        <family val="0"/>
      </rPr>
      <t xml:space="preserve"> х S</t>
    </r>
    <r>
      <rPr>
        <sz val="7"/>
        <rFont val="Arial Cyr"/>
        <family val="0"/>
      </rPr>
      <t>стенки</t>
    </r>
    <r>
      <rPr>
        <sz val="10"/>
        <rFont val="Arial Cyr"/>
        <family val="0"/>
      </rPr>
      <t>), мм:</t>
    </r>
  </si>
  <si>
    <r>
      <t>Диаметр трубной обвязки от ИУ до коллектора (D</t>
    </r>
    <r>
      <rPr>
        <sz val="7"/>
        <rFont val="Arial Cyr"/>
        <family val="0"/>
      </rPr>
      <t>наруж.</t>
    </r>
    <r>
      <rPr>
        <sz val="10"/>
        <rFont val="Arial Cyr"/>
        <family val="0"/>
      </rPr>
      <t xml:space="preserve"> х S</t>
    </r>
    <r>
      <rPr>
        <sz val="7"/>
        <rFont val="Arial Cyr"/>
        <family val="0"/>
      </rPr>
      <t>стенки</t>
    </r>
    <r>
      <rPr>
        <sz val="10"/>
        <rFont val="Arial Cyr"/>
        <family val="0"/>
      </rPr>
      <t>), мм:</t>
    </r>
  </si>
  <si>
    <t>4)</t>
  </si>
  <si>
    <t>5)</t>
  </si>
  <si>
    <t>6)</t>
  </si>
  <si>
    <t>7)</t>
  </si>
  <si>
    <t>Обычное. Содержание сероводорода не превышает 2%.</t>
  </si>
  <si>
    <t>Сероводородное. Содержание сероводорода находится в пределах от 2 до 4%.</t>
  </si>
  <si>
    <t>Обычное с установкой газоанализатора сероводорода.</t>
  </si>
  <si>
    <t>8)</t>
  </si>
  <si>
    <t>Выберите климатическое исполнение установки:</t>
  </si>
  <si>
    <r>
      <t>У1 по ГОСТ 15150 (от -40 до +40)</t>
    </r>
    <r>
      <rPr>
        <sz val="10"/>
        <rFont val="Arial"/>
        <family val="2"/>
      </rPr>
      <t>°С.</t>
    </r>
  </si>
  <si>
    <r>
      <t>УХЛ1 по ГОСТ 15150 (от -60 до +40)</t>
    </r>
    <r>
      <rPr>
        <sz val="10"/>
        <rFont val="Arial"/>
        <family val="2"/>
      </rPr>
      <t>°С.</t>
    </r>
  </si>
  <si>
    <t>9)</t>
  </si>
  <si>
    <t>Укажите необходимость установки влагомера:</t>
  </si>
  <si>
    <t>Установить влагомер.</t>
  </si>
  <si>
    <t>Установить катушку под влагомер.</t>
  </si>
  <si>
    <t>Не требуется.</t>
  </si>
  <si>
    <t>Выберите параметры системы автоматики:</t>
  </si>
  <si>
    <t>Scada Pack 32.</t>
  </si>
  <si>
    <t>Direct Logic.</t>
  </si>
  <si>
    <t>RTU 188.</t>
  </si>
  <si>
    <t>Связь с системой телемеханики:</t>
  </si>
  <si>
    <t>"Регион-2000"</t>
  </si>
  <si>
    <t>"Телескоп+"</t>
  </si>
  <si>
    <t>"АДКУ-2000"</t>
  </si>
  <si>
    <t>Протокол MODBUS RTU (Slave), интерфейс RS-485.</t>
  </si>
  <si>
    <t>Выберите параметры сигнализации загазованности и пожара:</t>
  </si>
  <si>
    <t>Сигнализацию загазованности в БТ выполнить на базе газоанализатора:</t>
  </si>
  <si>
    <t>СГОЭС</t>
  </si>
  <si>
    <t>ГСМ</t>
  </si>
  <si>
    <t>Установить светозвуковую сигнализацию на входе в БТ:</t>
  </si>
  <si>
    <t>Система пожарной сигнализации:</t>
  </si>
  <si>
    <t>На базе ППКОП "Гранит" + комплект ПИ (дымовые в БА, тепловые взрывозащищённые в БТ, ручной на входе в БТ).</t>
  </si>
  <si>
    <t>Только комплект ПИ (дымовые в БА, тепловые взрывозащищённые в БТ, ручной на входе в БТ) с выводом на внешнюю клеммную коробку.</t>
  </si>
  <si>
    <t>Выберите дополнительные опции:</t>
  </si>
  <si>
    <t>Взрывозащищённых обогревателей ОВЭ.</t>
  </si>
  <si>
    <t>Взрывозащищённых электронагревателей ПИЭН.</t>
  </si>
  <si>
    <t>Укажите требования к мачте:</t>
  </si>
  <si>
    <t>Требуемые габариты БА, м:</t>
  </si>
  <si>
    <t>Необходимость размещения дополнительного оборудования в БА:</t>
  </si>
  <si>
    <t>Установить телескопическую мачту:</t>
  </si>
  <si>
    <t>Дополнительные требования к установке:</t>
  </si>
  <si>
    <t>Укажите какое оборудование необходимо разместить в БА и его габариты:</t>
  </si>
  <si>
    <t xml:space="preserve">Требования к покраске оборудования и наружной отделке здания: </t>
  </si>
  <si>
    <t>(должность)</t>
  </si>
  <si>
    <t>(фамилия имя отчество)</t>
  </si>
  <si>
    <t>(подпись)</t>
  </si>
  <si>
    <t>(дата)</t>
  </si>
  <si>
    <t>ВОЕСН</t>
  </si>
  <si>
    <t>8 метров</t>
  </si>
  <si>
    <r>
      <t xml:space="preserve">Кинематическая вязкость водонефтяной смеси при 20 </t>
    </r>
    <r>
      <rPr>
        <sz val="10"/>
        <rFont val="Arial"/>
        <family val="2"/>
      </rPr>
      <t>°</t>
    </r>
    <r>
      <rPr>
        <sz val="10"/>
        <rFont val="Arial Cyr"/>
        <family val="0"/>
      </rPr>
      <t>С, сСт:</t>
    </r>
  </si>
  <si>
    <r>
      <t>Газовый фактор, нм</t>
    </r>
    <r>
      <rPr>
        <sz val="10"/>
        <rFont val="Arial"/>
        <family val="2"/>
      </rPr>
      <t>³</t>
    </r>
    <r>
      <rPr>
        <sz val="10"/>
        <rFont val="Arial Cyr"/>
        <family val="0"/>
      </rPr>
      <t>/т</t>
    </r>
  </si>
  <si>
    <r>
      <t>Среднесуточный дебит нефтяного газа, нм</t>
    </r>
    <r>
      <rPr>
        <sz val="9"/>
        <rFont val="Arial"/>
        <family val="2"/>
      </rPr>
      <t>³</t>
    </r>
    <r>
      <rPr>
        <sz val="9"/>
        <rFont val="Arial Cyr"/>
        <family val="0"/>
      </rPr>
      <t>/сут</t>
    </r>
  </si>
  <si>
    <r>
      <t>Среднесуточный дебит сырой нефти, м</t>
    </r>
    <r>
      <rPr>
        <sz val="9"/>
        <rFont val="Arial"/>
        <family val="2"/>
      </rPr>
      <t>³</t>
    </r>
    <r>
      <rPr>
        <sz val="9"/>
        <rFont val="Arial Cyr"/>
        <family val="0"/>
      </rPr>
      <t>/сут</t>
    </r>
  </si>
  <si>
    <r>
      <t>Плотность нефти, кг/м</t>
    </r>
    <r>
      <rPr>
        <sz val="10"/>
        <rFont val="Arial"/>
        <family val="2"/>
      </rPr>
      <t>³</t>
    </r>
    <r>
      <rPr>
        <sz val="10"/>
        <rFont val="Arial Cyr"/>
        <family val="0"/>
      </rPr>
      <t>:</t>
    </r>
  </si>
  <si>
    <r>
      <t>Плотность пластовой воды, кг/м</t>
    </r>
    <r>
      <rPr>
        <sz val="10"/>
        <rFont val="Arial"/>
        <family val="2"/>
      </rPr>
      <t>³</t>
    </r>
    <r>
      <rPr>
        <sz val="10"/>
        <rFont val="Arial Cyr"/>
        <family val="0"/>
      </rPr>
      <t>:</t>
    </r>
  </si>
  <si>
    <t>Установить.</t>
  </si>
  <si>
    <t>Счётчик жидкости турбинный ТОР на жидкостную линию:</t>
  </si>
  <si>
    <t>Установить только катушку.</t>
  </si>
  <si>
    <t>№ скважины</t>
  </si>
  <si>
    <t>Размер частиц механических примесей, мм:</t>
  </si>
  <si>
    <t>Укажите требуемое количество установок по данному опросному листу, шт.:</t>
  </si>
  <si>
    <t>Опросный лист на изготовление                                                                                                измерительной установки "Электрон-М"</t>
  </si>
  <si>
    <t>Метод измерений</t>
  </si>
  <si>
    <t>Динамический</t>
  </si>
  <si>
    <t xml:space="preserve">Заполненный опросный лист необходимо направить по электронной почте ecn@nt-rt.ru
Волгоград (844)278-03-48, Воронеж (473)204-51-73, Екатеринбург (343)384-55-89, Казань (843)206-01-48,                                    Краснодар (861)203-40-90, Красноярск (391)204-63-61, Москва (495)268-04-70, Нижний Новгород (831)429-08-12,                                                  Новосибирск (383)227-86-73, Ростов-на-Дону (863)308-18-15, Самара (846)206-03-16, Санкт-Петербург (812)309-46-40,                                                 Саратов (845)249-38-78, Уфа (347)229-48-12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</si>
</sst>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7"/>
      <name val="Arial Cyr"/>
      <family val="0"/>
    </font>
    <font>
      <u val="single"/>
      <sz val="10"/>
      <name val="Arial Cyr"/>
      <family val="0"/>
    </font>
    <font>
      <sz val="6"/>
      <name val="Arial Cyr"/>
      <family val="0"/>
    </font>
    <font>
      <sz val="9"/>
      <name val="Arial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center"/>
    </xf>
    <xf numFmtId="0" fontId="0" fillId="33" borderId="0" xfId="0" applyFill="1" applyAlignment="1" applyProtection="1">
      <alignment horizontal="left" vertical="center"/>
      <protection hidden="1"/>
    </xf>
    <xf numFmtId="0" fontId="8" fillId="0" borderId="0" xfId="0" applyFont="1" applyAlignment="1">
      <alignment horizontal="center" vertical="justify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 vertical="center" wrapText="1"/>
      <protection hidden="1"/>
    </xf>
    <xf numFmtId="0" fontId="8" fillId="33" borderId="0" xfId="0" applyFont="1" applyFill="1" applyAlignment="1" applyProtection="1">
      <alignment horizontal="center" vertical="justify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" fontId="4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justify"/>
      <protection hidden="1"/>
    </xf>
    <xf numFmtId="168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1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Border="1" applyAlignment="1" applyProtection="1">
      <alignment horizontal="center" vertical="center"/>
      <protection hidden="1"/>
    </xf>
    <xf numFmtId="168" fontId="0" fillId="33" borderId="0" xfId="0" applyNumberFormat="1" applyFill="1" applyBorder="1" applyAlignment="1" applyProtection="1">
      <alignment horizontal="center" vertical="center"/>
      <protection hidden="1"/>
    </xf>
    <xf numFmtId="1" fontId="0" fillId="33" borderId="11" xfId="0" applyNumberFormat="1" applyFill="1" applyBorder="1" applyAlignment="1" applyProtection="1">
      <alignment horizontal="center" vertical="center"/>
      <protection hidden="1" locked="0"/>
    </xf>
    <xf numFmtId="1" fontId="0" fillId="33" borderId="12" xfId="0" applyNumberFormat="1" applyFill="1" applyBorder="1" applyAlignment="1" applyProtection="1">
      <alignment horizontal="center" vertical="center"/>
      <protection hidden="1" locked="0"/>
    </xf>
    <xf numFmtId="1" fontId="0" fillId="33" borderId="13" xfId="0" applyNumberFormat="1" applyFill="1" applyBorder="1" applyAlignment="1" applyProtection="1">
      <alignment horizontal="center" vertical="center"/>
      <protection hidden="1" locked="0"/>
    </xf>
    <xf numFmtId="0" fontId="0" fillId="33" borderId="11" xfId="0" applyFont="1" applyFill="1" applyBorder="1" applyAlignment="1" applyProtection="1">
      <alignment horizontal="left" vertical="center"/>
      <protection hidden="1"/>
    </xf>
    <xf numFmtId="0" fontId="0" fillId="33" borderId="12" xfId="0" applyFont="1" applyFill="1" applyBorder="1" applyAlignment="1" applyProtection="1">
      <alignment horizontal="left" vertical="center"/>
      <protection hidden="1"/>
    </xf>
    <xf numFmtId="0" fontId="0" fillId="33" borderId="13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168" fontId="0" fillId="33" borderId="0" xfId="0" applyNumberFormat="1" applyFill="1" applyBorder="1" applyAlignment="1" applyProtection="1">
      <alignment horizontal="center" vertical="center"/>
      <protection hidden="1" locked="0"/>
    </xf>
    <xf numFmtId="2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168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168" fontId="4" fillId="33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left" vertical="center"/>
      <protection hidden="1"/>
    </xf>
    <xf numFmtId="1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1" fontId="4" fillId="33" borderId="12" xfId="0" applyNumberFormat="1" applyFont="1" applyFill="1" applyBorder="1" applyAlignment="1" applyProtection="1">
      <alignment horizontal="center" vertical="center"/>
      <protection hidden="1" locked="0"/>
    </xf>
    <xf numFmtId="1" fontId="4" fillId="33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 horizontal="center" vertical="center" wrapText="1"/>
      <protection hidden="1"/>
    </xf>
    <xf numFmtId="0" fontId="0" fillId="33" borderId="17" xfId="0" applyFont="1" applyFill="1" applyBorder="1" applyAlignment="1" applyProtection="1">
      <alignment horizontal="center" vertical="center" wrapText="1"/>
      <protection hidden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 horizontal="center" vertical="center" wrapText="1"/>
      <protection hidden="1"/>
    </xf>
    <xf numFmtId="0" fontId="0" fillId="33" borderId="2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49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49" fontId="4" fillId="33" borderId="12" xfId="0" applyNumberFormat="1" applyFont="1" applyFill="1" applyBorder="1" applyAlignment="1" applyProtection="1">
      <alignment horizontal="center" vertical="center"/>
      <protection hidden="1" locked="0"/>
    </xf>
    <xf numFmtId="49" fontId="4" fillId="33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left" vertical="center"/>
      <protection hidden="1" locked="0"/>
    </xf>
    <xf numFmtId="49" fontId="0" fillId="0" borderId="12" xfId="0" applyNumberFormat="1" applyBorder="1" applyAlignment="1" applyProtection="1">
      <alignment horizontal="left" vertical="center"/>
      <protection hidden="1" locked="0"/>
    </xf>
    <xf numFmtId="49" fontId="0" fillId="0" borderId="13" xfId="0" applyNumberFormat="1" applyBorder="1" applyAlignment="1" applyProtection="1">
      <alignment horizontal="left" vertical="center"/>
      <protection hidden="1" locked="0"/>
    </xf>
    <xf numFmtId="49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49" fontId="0" fillId="0" borderId="10" xfId="0" applyNumberFormat="1" applyBorder="1" applyAlignment="1" applyProtection="1">
      <alignment horizontal="left" vertical="center"/>
      <protection hidden="1" locked="0"/>
    </xf>
    <xf numFmtId="0" fontId="0" fillId="33" borderId="11" xfId="0" applyFill="1" applyBorder="1" applyAlignment="1" applyProtection="1">
      <alignment horizontal="center" vertical="center"/>
      <protection hidden="1" locked="0"/>
    </xf>
    <xf numFmtId="0" fontId="0" fillId="33" borderId="13" xfId="0" applyFill="1" applyBorder="1" applyAlignment="1" applyProtection="1">
      <alignment horizontal="center" vertical="center"/>
      <protection hidden="1" locked="0"/>
    </xf>
    <xf numFmtId="1" fontId="4" fillId="33" borderId="13" xfId="0" applyNumberFormat="1" applyFont="1" applyFill="1" applyBorder="1" applyAlignment="1" applyProtection="1">
      <alignment/>
      <protection hidden="1" locked="0"/>
    </xf>
    <xf numFmtId="0" fontId="7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left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 horizontal="center" vertical="center"/>
      <protection hidden="1" locked="0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14" xfId="0" applyFill="1" applyBorder="1" applyAlignment="1" applyProtection="1">
      <alignment horizontal="left"/>
      <protection hidden="1"/>
    </xf>
    <xf numFmtId="0" fontId="0" fillId="33" borderId="0" xfId="0" applyFill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49" fontId="4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16" xfId="0" applyFont="1" applyFill="1" applyBorder="1" applyAlignment="1" applyProtection="1">
      <alignment horizontal="center" vertical="justify"/>
      <protection hidden="1"/>
    </xf>
    <xf numFmtId="0" fontId="0" fillId="33" borderId="0" xfId="0" applyFill="1" applyAlignment="1" applyProtection="1">
      <alignment horizontal="center"/>
      <protection hidden="1"/>
    </xf>
    <xf numFmtId="49" fontId="4" fillId="33" borderId="15" xfId="0" applyNumberFormat="1" applyFont="1" applyFill="1" applyBorder="1" applyAlignment="1" applyProtection="1">
      <alignment horizontal="left" vertical="center"/>
      <protection hidden="1" locked="0"/>
    </xf>
    <xf numFmtId="49" fontId="4" fillId="33" borderId="16" xfId="0" applyNumberFormat="1" applyFont="1" applyFill="1" applyBorder="1" applyAlignment="1" applyProtection="1">
      <alignment horizontal="left" vertical="center"/>
      <protection hidden="1" locked="0"/>
    </xf>
    <xf numFmtId="49" fontId="4" fillId="33" borderId="17" xfId="0" applyNumberFormat="1" applyFont="1" applyFill="1" applyBorder="1" applyAlignment="1" applyProtection="1">
      <alignment horizontal="left" vertical="center"/>
      <protection hidden="1" locked="0"/>
    </xf>
    <xf numFmtId="49" fontId="4" fillId="33" borderId="21" xfId="0" applyNumberFormat="1" applyFont="1" applyFill="1" applyBorder="1" applyAlignment="1" applyProtection="1">
      <alignment horizontal="left" vertical="center"/>
      <protection hidden="1" locked="0"/>
    </xf>
    <xf numFmtId="49" fontId="4" fillId="33" borderId="0" xfId="0" applyNumberFormat="1" applyFont="1" applyFill="1" applyBorder="1" applyAlignment="1" applyProtection="1">
      <alignment horizontal="left" vertical="center"/>
      <protection hidden="1" locked="0"/>
    </xf>
    <xf numFmtId="49" fontId="4" fillId="33" borderId="14" xfId="0" applyNumberFormat="1" applyFont="1" applyFill="1" applyBorder="1" applyAlignment="1" applyProtection="1">
      <alignment horizontal="left" vertical="center"/>
      <protection hidden="1" locked="0"/>
    </xf>
    <xf numFmtId="49" fontId="4" fillId="33" borderId="11" xfId="0" applyNumberFormat="1" applyFont="1" applyFill="1" applyBorder="1" applyAlignment="1" applyProtection="1">
      <alignment horizontal="left" vertical="center"/>
      <protection hidden="1" locked="0"/>
    </xf>
    <xf numFmtId="49" fontId="4" fillId="33" borderId="12" xfId="0" applyNumberFormat="1" applyFont="1" applyFill="1" applyBorder="1" applyAlignment="1" applyProtection="1">
      <alignment horizontal="left" vertical="center"/>
      <protection hidden="1" locked="0"/>
    </xf>
    <xf numFmtId="49" fontId="4" fillId="33" borderId="13" xfId="0" applyNumberFormat="1" applyFont="1" applyFill="1" applyBorder="1" applyAlignment="1" applyProtection="1">
      <alignment horizontal="left" vertical="center"/>
      <protection hidden="1" locked="0"/>
    </xf>
    <xf numFmtId="49" fontId="4" fillId="33" borderId="18" xfId="0" applyNumberFormat="1" applyFont="1" applyFill="1" applyBorder="1" applyAlignment="1" applyProtection="1">
      <alignment horizontal="left" vertical="center"/>
      <protection hidden="1" locked="0"/>
    </xf>
    <xf numFmtId="49" fontId="4" fillId="33" borderId="19" xfId="0" applyNumberFormat="1" applyFont="1" applyFill="1" applyBorder="1" applyAlignment="1" applyProtection="1">
      <alignment horizontal="left" vertical="center"/>
      <protection hidden="1" locked="0"/>
    </xf>
    <xf numFmtId="49" fontId="4" fillId="33" borderId="20" xfId="0" applyNumberFormat="1" applyFont="1" applyFill="1" applyBorder="1" applyAlignment="1" applyProtection="1">
      <alignment horizontal="left" vertical="center"/>
      <protection hidden="1" locked="0"/>
    </xf>
    <xf numFmtId="0" fontId="1" fillId="33" borderId="19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center" vertical="justify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hidden="1" locked="0"/>
    </xf>
    <xf numFmtId="168" fontId="0" fillId="33" borderId="10" xfId="0" applyNumberFormat="1" applyFill="1" applyBorder="1" applyAlignment="1" applyProtection="1">
      <alignment horizontal="center" vertical="center"/>
      <protection hidden="1" locked="0"/>
    </xf>
    <xf numFmtId="0" fontId="1" fillId="33" borderId="22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ill>
        <patternFill>
          <bgColor indexed="3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ont>
        <strike/>
      </font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ont>
        <strike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rgb="FFFFFFFF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15</xdr:col>
      <xdr:colOff>180975</xdr:colOff>
      <xdr:row>0</xdr:row>
      <xdr:rowOff>0</xdr:rowOff>
    </xdr:to>
    <xdr:pic>
      <xdr:nvPicPr>
        <xdr:cNvPr id="1" name="Picture 2" descr="QZNA-color-do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5"/>
  <sheetViews>
    <sheetView tabSelected="1" view="pageBreakPreview" zoomScale="120" zoomScaleSheetLayoutView="120" workbookViewId="0" topLeftCell="A1">
      <selection activeCell="AL7" sqref="AL7"/>
    </sheetView>
  </sheetViews>
  <sheetFormatPr defaultColWidth="9.00390625" defaultRowHeight="12.75"/>
  <cols>
    <col min="1" max="35" width="2.625" style="0" customWidth="1"/>
  </cols>
  <sheetData>
    <row r="1" spans="1:35" ht="64.5" customHeight="1" thickBot="1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17.25" customHeight="1">
      <c r="A2" s="76" t="s">
        <v>96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 ht="18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35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12" customHeight="1">
      <c r="A5" s="78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6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5" customHeight="1">
      <c r="A7" s="7"/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7"/>
    </row>
    <row r="8" spans="1:35" ht="15" customHeight="1">
      <c r="A8" s="7"/>
      <c r="B8" s="80" t="s">
        <v>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  <c r="AI8" s="7"/>
    </row>
    <row r="9" spans="1:35" ht="15" customHeight="1">
      <c r="A9" s="7"/>
      <c r="B9" s="80" t="s">
        <v>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"/>
    </row>
    <row r="10" spans="1:35" ht="15" customHeight="1">
      <c r="A10" s="7"/>
      <c r="B10" s="80" t="s">
        <v>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"/>
    </row>
    <row r="11" spans="1:35" ht="15" customHeight="1">
      <c r="A11" s="7"/>
      <c r="B11" s="80" t="s">
        <v>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4"/>
      <c r="AI11" s="7"/>
    </row>
    <row r="12" spans="1:35" ht="15" customHeight="1">
      <c r="A12" s="7"/>
      <c r="B12" s="80" t="s">
        <v>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4"/>
      <c r="AI12" s="7"/>
    </row>
    <row r="13" spans="1:35" ht="2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5" customHeight="1">
      <c r="A14" s="7"/>
      <c r="B14" s="39" t="s">
        <v>95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36"/>
      <c r="AG14" s="37"/>
      <c r="AH14" s="38"/>
      <c r="AI14" s="7"/>
    </row>
    <row r="15" spans="1:35" ht="4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7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75" customHeight="1" hidden="1">
      <c r="A17" s="2" t="s">
        <v>9</v>
      </c>
      <c r="B17" s="2"/>
      <c r="C17" s="2"/>
      <c r="D17" s="2"/>
      <c r="E17" s="2"/>
      <c r="F17" s="2"/>
      <c r="G17" s="2"/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 t="e">
        <f>IF(#REF!=A17,"С","")</f>
        <v>#REF!</v>
      </c>
      <c r="W17" s="2">
        <f>IF((O22&gt;0)*(O22&lt;10),0&amp;O22,O22)</f>
        <v>0</v>
      </c>
      <c r="X17" s="2"/>
      <c r="Y17" s="2" t="s">
        <v>30</v>
      </c>
      <c r="Z17" s="2" t="s">
        <v>31</v>
      </c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 customHeight="1" hidden="1">
      <c r="A18" s="2" t="s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 t="e">
        <f>IF((#REF!&lt;&gt;A17)*(#REF!&lt;&gt;A21),0,IF((#REF!=A17)*(O22=H17),1,IF((#REF!=A17)*(O22=I17),2,IF((#REF!=A17)*(O22=J17),3,IF((#REF!=A17)*(O22=K17),4,IF((#REF!=A17)*(O22=L17),5,IF((#REF!=A17)*(O22=M17),6,IF((#REF!=A17)*(O22=N17),7,""))))))))</f>
        <v>#REF!</v>
      </c>
      <c r="P18" s="2" t="e">
        <f>IF((#REF!&lt;&gt;A17)*(#REF!&lt;&gt;A21),0,IF((#REF!=A17)*(O22=8),8,IF((#REF!=A17)*(O22=9),9,IF((#REF!=A17)*(O22=10),10,IF((#REF!=A17)*(O22=11),11,IF((#REF!=A17)*(O22=12),12,IF((#REF!=A17)*(O22=13),13,IF((#REF!=A17)*(O22=14),14,""))))))))</f>
        <v>#REF!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 customHeight="1" hidden="1">
      <c r="A19" s="2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e">
        <f>P19</f>
        <v>#REF!</v>
      </c>
      <c r="P19" s="2" t="e">
        <f>IF(O18&lt;&gt;0,IF(O22&lt;8,O18,IF(O22&gt;7,P18,"")),0)</f>
        <v>#REF!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 customHeight="1" hidden="1">
      <c r="A20" s="2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2.75" customHeight="1" hidden="1">
      <c r="A21" s="2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3.5" customHeight="1">
      <c r="A22" s="7" t="s">
        <v>7</v>
      </c>
      <c r="B22" s="7"/>
      <c r="C22" s="42" t="s">
        <v>97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7"/>
      <c r="P22" s="7"/>
      <c r="Q22" s="7"/>
      <c r="R22" s="87" t="s">
        <v>98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7"/>
      <c r="AI22" s="7"/>
    </row>
    <row r="23" spans="1:35" s="3" customFormat="1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s="3" customFormat="1" ht="13.5" customHeight="1">
      <c r="A24" s="4" t="s">
        <v>13</v>
      </c>
      <c r="B24" s="4"/>
      <c r="C24" s="42" t="s">
        <v>14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"/>
      <c r="AI24" s="4"/>
    </row>
    <row r="25" spans="1:35" s="3" customFormat="1" ht="13.5" customHeight="1">
      <c r="A25" s="4"/>
      <c r="B25" s="4"/>
      <c r="C25" s="60" t="s">
        <v>15</v>
      </c>
      <c r="D25" s="60"/>
      <c r="E25" s="60" t="s">
        <v>93</v>
      </c>
      <c r="F25" s="60"/>
      <c r="G25" s="60"/>
      <c r="H25" s="60"/>
      <c r="I25" s="60"/>
      <c r="J25" s="61" t="s">
        <v>87</v>
      </c>
      <c r="K25" s="62"/>
      <c r="L25" s="62"/>
      <c r="M25" s="62"/>
      <c r="N25" s="62"/>
      <c r="O25" s="63"/>
      <c r="P25" s="61" t="s">
        <v>86</v>
      </c>
      <c r="Q25" s="62"/>
      <c r="R25" s="62"/>
      <c r="S25" s="62"/>
      <c r="T25" s="62"/>
      <c r="U25" s="63"/>
      <c r="V25" s="54" t="s">
        <v>85</v>
      </c>
      <c r="W25" s="55"/>
      <c r="X25" s="55"/>
      <c r="Y25" s="55"/>
      <c r="Z25" s="55"/>
      <c r="AA25" s="56"/>
      <c r="AB25" s="54" t="s">
        <v>16</v>
      </c>
      <c r="AC25" s="55"/>
      <c r="AD25" s="55"/>
      <c r="AE25" s="55"/>
      <c r="AF25" s="55"/>
      <c r="AG25" s="56"/>
      <c r="AH25" s="4"/>
      <c r="AI25" s="4"/>
    </row>
    <row r="26" spans="1:35" s="3" customFormat="1" ht="24.75" customHeight="1">
      <c r="A26" s="4"/>
      <c r="B26" s="4"/>
      <c r="C26" s="60"/>
      <c r="D26" s="60"/>
      <c r="E26" s="60"/>
      <c r="F26" s="60"/>
      <c r="G26" s="60"/>
      <c r="H26" s="60"/>
      <c r="I26" s="60"/>
      <c r="J26" s="64"/>
      <c r="K26" s="65"/>
      <c r="L26" s="65"/>
      <c r="M26" s="65"/>
      <c r="N26" s="65"/>
      <c r="O26" s="66"/>
      <c r="P26" s="64"/>
      <c r="Q26" s="65"/>
      <c r="R26" s="65"/>
      <c r="S26" s="65"/>
      <c r="T26" s="65"/>
      <c r="U26" s="66"/>
      <c r="V26" s="57"/>
      <c r="W26" s="58"/>
      <c r="X26" s="58"/>
      <c r="Y26" s="58"/>
      <c r="Z26" s="58"/>
      <c r="AA26" s="59"/>
      <c r="AB26" s="57"/>
      <c r="AC26" s="58"/>
      <c r="AD26" s="58"/>
      <c r="AE26" s="58"/>
      <c r="AF26" s="58"/>
      <c r="AG26" s="59"/>
      <c r="AH26" s="4"/>
      <c r="AI26" s="4"/>
    </row>
    <row r="27" spans="1:35" s="3" customFormat="1" ht="13.5" customHeight="1">
      <c r="A27" s="4"/>
      <c r="B27" s="4"/>
      <c r="C27" s="60"/>
      <c r="D27" s="60"/>
      <c r="E27" s="60"/>
      <c r="F27" s="60"/>
      <c r="G27" s="60"/>
      <c r="H27" s="60"/>
      <c r="I27" s="60"/>
      <c r="J27" s="60" t="s">
        <v>17</v>
      </c>
      <c r="K27" s="60"/>
      <c r="L27" s="60"/>
      <c r="M27" s="60" t="s">
        <v>18</v>
      </c>
      <c r="N27" s="60"/>
      <c r="O27" s="60"/>
      <c r="P27" s="60" t="s">
        <v>17</v>
      </c>
      <c r="Q27" s="60"/>
      <c r="R27" s="60"/>
      <c r="S27" s="60" t="s">
        <v>18</v>
      </c>
      <c r="T27" s="60"/>
      <c r="U27" s="60"/>
      <c r="V27" s="60" t="s">
        <v>17</v>
      </c>
      <c r="W27" s="60"/>
      <c r="X27" s="60"/>
      <c r="Y27" s="60" t="s">
        <v>18</v>
      </c>
      <c r="Z27" s="60"/>
      <c r="AA27" s="60"/>
      <c r="AB27" s="60" t="s">
        <v>17</v>
      </c>
      <c r="AC27" s="60"/>
      <c r="AD27" s="60"/>
      <c r="AE27" s="60" t="s">
        <v>18</v>
      </c>
      <c r="AF27" s="60"/>
      <c r="AG27" s="60"/>
      <c r="AH27" s="4"/>
      <c r="AI27" s="4"/>
    </row>
    <row r="28" spans="1:35" s="25" customFormat="1" ht="12" customHeight="1">
      <c r="A28" s="24"/>
      <c r="B28" s="24"/>
      <c r="C28" s="67">
        <v>1</v>
      </c>
      <c r="D28" s="67"/>
      <c r="E28" s="75"/>
      <c r="F28" s="75"/>
      <c r="G28" s="75"/>
      <c r="H28" s="75"/>
      <c r="I28" s="7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24"/>
      <c r="AI28" s="24"/>
    </row>
    <row r="29" spans="1:35" s="25" customFormat="1" ht="12" customHeight="1">
      <c r="A29" s="24"/>
      <c r="B29" s="24"/>
      <c r="C29" s="67">
        <v>2</v>
      </c>
      <c r="D29" s="67"/>
      <c r="E29" s="68"/>
      <c r="F29" s="69"/>
      <c r="G29" s="69"/>
      <c r="H29" s="69"/>
      <c r="I29" s="70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51"/>
      <c r="AC29" s="52"/>
      <c r="AD29" s="53"/>
      <c r="AE29" s="51"/>
      <c r="AF29" s="52"/>
      <c r="AG29" s="53"/>
      <c r="AH29" s="24"/>
      <c r="AI29" s="24"/>
    </row>
    <row r="30" spans="1:35" s="25" customFormat="1" ht="12" customHeight="1">
      <c r="A30" s="24"/>
      <c r="B30" s="24"/>
      <c r="C30" s="67">
        <v>3</v>
      </c>
      <c r="D30" s="67"/>
      <c r="E30" s="68"/>
      <c r="F30" s="69"/>
      <c r="G30" s="69"/>
      <c r="H30" s="69"/>
      <c r="I30" s="70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51"/>
      <c r="AC30" s="52"/>
      <c r="AD30" s="53"/>
      <c r="AE30" s="51"/>
      <c r="AF30" s="52"/>
      <c r="AG30" s="53"/>
      <c r="AH30" s="24"/>
      <c r="AI30" s="24"/>
    </row>
    <row r="31" spans="1:35" s="25" customFormat="1" ht="12" customHeight="1">
      <c r="A31" s="24"/>
      <c r="B31" s="24"/>
      <c r="C31" s="71">
        <v>4</v>
      </c>
      <c r="D31" s="71"/>
      <c r="E31" s="68"/>
      <c r="F31" s="69"/>
      <c r="G31" s="69"/>
      <c r="H31" s="69"/>
      <c r="I31" s="70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51"/>
      <c r="AC31" s="52"/>
      <c r="AD31" s="53"/>
      <c r="AE31" s="51"/>
      <c r="AF31" s="52"/>
      <c r="AG31" s="53"/>
      <c r="AH31" s="24"/>
      <c r="AI31" s="24"/>
    </row>
    <row r="32" spans="1:35" s="25" customFormat="1" ht="12" customHeight="1">
      <c r="A32" s="24"/>
      <c r="B32" s="24"/>
      <c r="C32" s="67">
        <v>5</v>
      </c>
      <c r="D32" s="67"/>
      <c r="E32" s="68"/>
      <c r="F32" s="69"/>
      <c r="G32" s="69"/>
      <c r="H32" s="69"/>
      <c r="I32" s="70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51"/>
      <c r="AC32" s="52"/>
      <c r="AD32" s="53"/>
      <c r="AE32" s="51"/>
      <c r="AF32" s="52"/>
      <c r="AG32" s="53"/>
      <c r="AH32" s="24"/>
      <c r="AI32" s="24"/>
    </row>
    <row r="33" spans="1:35" s="25" customFormat="1" ht="12" customHeight="1">
      <c r="A33" s="24"/>
      <c r="B33" s="24"/>
      <c r="C33" s="67">
        <v>6</v>
      </c>
      <c r="D33" s="67"/>
      <c r="E33" s="68"/>
      <c r="F33" s="69"/>
      <c r="G33" s="69"/>
      <c r="H33" s="69"/>
      <c r="I33" s="70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51"/>
      <c r="AC33" s="52"/>
      <c r="AD33" s="53"/>
      <c r="AE33" s="51"/>
      <c r="AF33" s="52"/>
      <c r="AG33" s="53"/>
      <c r="AH33" s="24"/>
      <c r="AI33" s="24"/>
    </row>
    <row r="34" spans="1:35" s="25" customFormat="1" ht="12" customHeight="1">
      <c r="A34" s="24"/>
      <c r="B34" s="24"/>
      <c r="C34" s="67">
        <v>7</v>
      </c>
      <c r="D34" s="67"/>
      <c r="E34" s="68"/>
      <c r="F34" s="69"/>
      <c r="G34" s="69"/>
      <c r="H34" s="69"/>
      <c r="I34" s="70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51"/>
      <c r="AC34" s="52"/>
      <c r="AD34" s="53"/>
      <c r="AE34" s="51"/>
      <c r="AF34" s="52"/>
      <c r="AG34" s="53"/>
      <c r="AH34" s="24"/>
      <c r="AI34" s="24"/>
    </row>
    <row r="35" spans="1:35" s="25" customFormat="1" ht="12" customHeight="1">
      <c r="A35" s="24"/>
      <c r="B35" s="24"/>
      <c r="C35" s="67">
        <v>8</v>
      </c>
      <c r="D35" s="67"/>
      <c r="E35" s="68"/>
      <c r="F35" s="69"/>
      <c r="G35" s="69"/>
      <c r="H35" s="69"/>
      <c r="I35" s="70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1"/>
      <c r="AC35" s="52"/>
      <c r="AD35" s="53"/>
      <c r="AE35" s="51"/>
      <c r="AF35" s="52"/>
      <c r="AG35" s="53"/>
      <c r="AH35" s="24"/>
      <c r="AI35" s="24"/>
    </row>
    <row r="36" spans="1:35" s="25" customFormat="1" ht="12" customHeight="1">
      <c r="A36" s="24"/>
      <c r="B36" s="24"/>
      <c r="C36" s="67">
        <v>9</v>
      </c>
      <c r="D36" s="67"/>
      <c r="E36" s="68"/>
      <c r="F36" s="69"/>
      <c r="G36" s="69"/>
      <c r="H36" s="69"/>
      <c r="I36" s="70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51"/>
      <c r="AC36" s="52"/>
      <c r="AD36" s="53"/>
      <c r="AE36" s="51"/>
      <c r="AF36" s="52"/>
      <c r="AG36" s="53"/>
      <c r="AH36" s="24"/>
      <c r="AI36" s="24"/>
    </row>
    <row r="37" spans="1:35" s="25" customFormat="1" ht="12" customHeight="1">
      <c r="A37" s="24"/>
      <c r="B37" s="24"/>
      <c r="C37" s="67">
        <v>10</v>
      </c>
      <c r="D37" s="67"/>
      <c r="E37" s="68"/>
      <c r="F37" s="69"/>
      <c r="G37" s="69"/>
      <c r="H37" s="69"/>
      <c r="I37" s="70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51"/>
      <c r="AC37" s="52"/>
      <c r="AD37" s="53"/>
      <c r="AE37" s="51"/>
      <c r="AF37" s="52"/>
      <c r="AG37" s="53"/>
      <c r="AH37" s="24"/>
      <c r="AI37" s="24"/>
    </row>
    <row r="38" spans="1:35" s="25" customFormat="1" ht="12" customHeight="1">
      <c r="A38" s="24"/>
      <c r="B38" s="24"/>
      <c r="C38" s="67">
        <v>11</v>
      </c>
      <c r="D38" s="67"/>
      <c r="E38" s="68"/>
      <c r="F38" s="69"/>
      <c r="G38" s="69"/>
      <c r="H38" s="69"/>
      <c r="I38" s="70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51"/>
      <c r="AC38" s="52"/>
      <c r="AD38" s="53"/>
      <c r="AE38" s="51"/>
      <c r="AF38" s="52"/>
      <c r="AG38" s="53"/>
      <c r="AH38" s="24"/>
      <c r="AI38" s="24"/>
    </row>
    <row r="39" spans="1:35" s="25" customFormat="1" ht="12" customHeight="1">
      <c r="A39" s="24"/>
      <c r="B39" s="24"/>
      <c r="C39" s="67">
        <v>12</v>
      </c>
      <c r="D39" s="67"/>
      <c r="E39" s="68"/>
      <c r="F39" s="69"/>
      <c r="G39" s="69"/>
      <c r="H39" s="69"/>
      <c r="I39" s="70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51"/>
      <c r="AC39" s="52"/>
      <c r="AD39" s="53"/>
      <c r="AE39" s="51"/>
      <c r="AF39" s="52"/>
      <c r="AG39" s="53"/>
      <c r="AH39" s="24"/>
      <c r="AI39" s="24"/>
    </row>
    <row r="40" spans="1:35" s="25" customFormat="1" ht="12" customHeight="1">
      <c r="A40" s="24"/>
      <c r="B40" s="24"/>
      <c r="C40" s="67">
        <v>13</v>
      </c>
      <c r="D40" s="67"/>
      <c r="E40" s="68"/>
      <c r="F40" s="69"/>
      <c r="G40" s="69"/>
      <c r="H40" s="69"/>
      <c r="I40" s="70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51"/>
      <c r="AC40" s="52"/>
      <c r="AD40" s="53"/>
      <c r="AE40" s="51"/>
      <c r="AF40" s="52"/>
      <c r="AG40" s="53"/>
      <c r="AH40" s="24"/>
      <c r="AI40" s="24"/>
    </row>
    <row r="41" spans="1:35" s="25" customFormat="1" ht="12" customHeight="1">
      <c r="A41" s="24"/>
      <c r="B41" s="24"/>
      <c r="C41" s="67">
        <v>14</v>
      </c>
      <c r="D41" s="67"/>
      <c r="E41" s="68"/>
      <c r="F41" s="69"/>
      <c r="G41" s="69"/>
      <c r="H41" s="69"/>
      <c r="I41" s="70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51"/>
      <c r="AC41" s="52"/>
      <c r="AD41" s="53"/>
      <c r="AE41" s="51"/>
      <c r="AF41" s="52"/>
      <c r="AG41" s="53"/>
      <c r="AH41" s="24"/>
      <c r="AI41" s="24"/>
    </row>
    <row r="42" spans="1:35" s="3" customFormat="1" ht="3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s="3" customFormat="1" ht="11.25" customHeight="1">
      <c r="A43" s="4" t="s">
        <v>19</v>
      </c>
      <c r="B43" s="4"/>
      <c r="C43" s="42" t="s">
        <v>20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8"/>
      <c r="Q43" s="8"/>
      <c r="R43" s="26"/>
      <c r="S43" s="32" t="s">
        <v>26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45"/>
      <c r="AG43" s="46"/>
      <c r="AH43" s="4"/>
      <c r="AI43" s="4"/>
    </row>
    <row r="44" spans="1:35" s="3" customFormat="1" ht="3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s="3" customFormat="1" ht="11.25" customHeight="1">
      <c r="A45" s="4"/>
      <c r="B45" s="4"/>
      <c r="C45" s="47" t="s">
        <v>21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32" t="s">
        <v>22</v>
      </c>
      <c r="Z45" s="32"/>
      <c r="AA45" s="44"/>
      <c r="AB45" s="44"/>
      <c r="AC45" s="4"/>
      <c r="AD45" s="32" t="s">
        <v>23</v>
      </c>
      <c r="AE45" s="32"/>
      <c r="AF45" s="44"/>
      <c r="AG45" s="44"/>
      <c r="AH45" s="4"/>
      <c r="AI45" s="4"/>
    </row>
    <row r="46" spans="1:35" s="3" customFormat="1" ht="3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4"/>
      <c r="Z46" s="34"/>
      <c r="AA46" s="43"/>
      <c r="AB46" s="43"/>
      <c r="AC46" s="11"/>
      <c r="AD46" s="34"/>
      <c r="AE46" s="34"/>
      <c r="AF46" s="43"/>
      <c r="AG46" s="43"/>
      <c r="AH46" s="4"/>
      <c r="AI46" s="4"/>
    </row>
    <row r="47" spans="1:35" s="3" customFormat="1" ht="11.25" customHeight="1">
      <c r="A47" s="4"/>
      <c r="B47" s="4"/>
      <c r="C47" s="47" t="s">
        <v>24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0"/>
      <c r="O47" s="23"/>
      <c r="P47" s="23"/>
      <c r="Q47" s="23"/>
      <c r="R47" s="4"/>
      <c r="S47" s="26"/>
      <c r="T47" s="26"/>
      <c r="U47" s="26"/>
      <c r="V47" s="26"/>
      <c r="W47" s="26"/>
      <c r="X47" s="26"/>
      <c r="Y47" s="32" t="s">
        <v>22</v>
      </c>
      <c r="Z47" s="32"/>
      <c r="AA47" s="33"/>
      <c r="AB47" s="33"/>
      <c r="AC47" s="4"/>
      <c r="AD47" s="32" t="s">
        <v>23</v>
      </c>
      <c r="AE47" s="32"/>
      <c r="AF47" s="33"/>
      <c r="AG47" s="33"/>
      <c r="AH47" s="4"/>
      <c r="AI47" s="4"/>
    </row>
    <row r="48" spans="1:35" s="3" customFormat="1" ht="3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4"/>
      <c r="Z48" s="34"/>
      <c r="AA48" s="35"/>
      <c r="AB48" s="35"/>
      <c r="AC48" s="11"/>
      <c r="AD48" s="34"/>
      <c r="AE48" s="34"/>
      <c r="AF48" s="35"/>
      <c r="AG48" s="35"/>
      <c r="AH48" s="4"/>
      <c r="AI48" s="4"/>
    </row>
    <row r="49" spans="1:35" s="3" customFormat="1" ht="11.25" customHeight="1">
      <c r="A49" s="4"/>
      <c r="B49" s="4"/>
      <c r="C49" s="47" t="s">
        <v>88</v>
      </c>
      <c r="D49" s="47"/>
      <c r="E49" s="47"/>
      <c r="F49" s="47"/>
      <c r="G49" s="47"/>
      <c r="H49" s="47"/>
      <c r="I49" s="47"/>
      <c r="J49" s="47"/>
      <c r="K49" s="50"/>
      <c r="L49" s="23"/>
      <c r="M49" s="23"/>
      <c r="N49" s="23"/>
      <c r="O49" s="23"/>
      <c r="P49" s="4"/>
      <c r="Q49" s="26"/>
      <c r="R49" s="26"/>
      <c r="S49" s="26"/>
      <c r="T49" s="26"/>
      <c r="U49" s="26"/>
      <c r="V49" s="26"/>
      <c r="W49" s="26"/>
      <c r="X49" s="26"/>
      <c r="Y49" s="32" t="s">
        <v>22</v>
      </c>
      <c r="Z49" s="32"/>
      <c r="AA49" s="33"/>
      <c r="AB49" s="33"/>
      <c r="AC49" s="4"/>
      <c r="AD49" s="32" t="s">
        <v>23</v>
      </c>
      <c r="AE49" s="32"/>
      <c r="AF49" s="33"/>
      <c r="AG49" s="33"/>
      <c r="AH49" s="4"/>
      <c r="AI49" s="4"/>
    </row>
    <row r="50" spans="1:35" s="3" customFormat="1" ht="3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4"/>
      <c r="Z50" s="34"/>
      <c r="AA50" s="31"/>
      <c r="AB50" s="31"/>
      <c r="AC50" s="11"/>
      <c r="AD50" s="34"/>
      <c r="AE50" s="34"/>
      <c r="AF50" s="31"/>
      <c r="AG50" s="31"/>
      <c r="AH50" s="4"/>
      <c r="AI50" s="4"/>
    </row>
    <row r="51" spans="1:35" s="3" customFormat="1" ht="11.25" customHeight="1">
      <c r="A51" s="4"/>
      <c r="B51" s="4"/>
      <c r="C51" s="47" t="s">
        <v>89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50"/>
      <c r="P51" s="27"/>
      <c r="Q51" s="26"/>
      <c r="R51" s="26"/>
      <c r="S51" s="23"/>
      <c r="T51" s="23"/>
      <c r="U51" s="23"/>
      <c r="V51" s="23"/>
      <c r="W51" s="26"/>
      <c r="X51" s="26"/>
      <c r="Y51" s="32" t="s">
        <v>22</v>
      </c>
      <c r="Z51" s="32"/>
      <c r="AA51" s="33"/>
      <c r="AB51" s="33"/>
      <c r="AC51" s="4"/>
      <c r="AD51" s="32" t="s">
        <v>23</v>
      </c>
      <c r="AE51" s="32"/>
      <c r="AF51" s="33"/>
      <c r="AG51" s="33"/>
      <c r="AH51" s="4"/>
      <c r="AI51" s="4"/>
    </row>
    <row r="52" spans="1:35" s="3" customFormat="1" ht="3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4"/>
      <c r="AB52" s="24"/>
      <c r="AC52" s="4"/>
      <c r="AD52" s="4"/>
      <c r="AE52" s="4"/>
      <c r="AF52" s="24"/>
      <c r="AG52" s="24"/>
      <c r="AH52" s="4"/>
      <c r="AI52" s="4"/>
    </row>
    <row r="53" spans="1:35" s="3" customFormat="1" ht="12" customHeight="1">
      <c r="A53" s="4"/>
      <c r="B53" s="4"/>
      <c r="C53" s="47" t="s">
        <v>28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6"/>
      <c r="S53" s="26"/>
      <c r="T53" s="26"/>
      <c r="U53" s="26"/>
      <c r="V53" s="26"/>
      <c r="W53" s="26"/>
      <c r="X53" s="26"/>
      <c r="Y53" s="32" t="s">
        <v>22</v>
      </c>
      <c r="Z53" s="32"/>
      <c r="AA53" s="33"/>
      <c r="AB53" s="33"/>
      <c r="AC53" s="4"/>
      <c r="AD53" s="32" t="s">
        <v>23</v>
      </c>
      <c r="AE53" s="32"/>
      <c r="AF53" s="33"/>
      <c r="AG53" s="33"/>
      <c r="AH53" s="4"/>
      <c r="AI53" s="4"/>
    </row>
    <row r="54" spans="1:35" s="3" customFormat="1" ht="3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1"/>
      <c r="AB54" s="22"/>
      <c r="AC54" s="22"/>
      <c r="AD54" s="22"/>
      <c r="AE54" s="22"/>
      <c r="AF54" s="28"/>
      <c r="AG54" s="28"/>
      <c r="AH54" s="4"/>
      <c r="AI54" s="4"/>
    </row>
    <row r="55" spans="1:35" s="3" customFormat="1" ht="11.25" customHeight="1">
      <c r="A55" s="4"/>
      <c r="B55" s="4"/>
      <c r="C55" s="47" t="s">
        <v>94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8"/>
      <c r="X55" s="8"/>
      <c r="Y55" s="32" t="s">
        <v>22</v>
      </c>
      <c r="Z55" s="32"/>
      <c r="AA55" s="33"/>
      <c r="AB55" s="33"/>
      <c r="AC55" s="4"/>
      <c r="AD55" s="32" t="s">
        <v>23</v>
      </c>
      <c r="AE55" s="32"/>
      <c r="AF55" s="33"/>
      <c r="AG55" s="33"/>
      <c r="AH55" s="4"/>
      <c r="AI55" s="4"/>
    </row>
    <row r="56" spans="1:35" s="3" customFormat="1" ht="3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24"/>
      <c r="AG56" s="24"/>
      <c r="AH56" s="4"/>
      <c r="AI56" s="4"/>
    </row>
    <row r="57" spans="1:35" s="3" customFormat="1" ht="11.25" customHeight="1">
      <c r="A57" s="4"/>
      <c r="B57" s="26"/>
      <c r="C57" s="47" t="s">
        <v>84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50"/>
      <c r="AB57" s="48" t="s">
        <v>27</v>
      </c>
      <c r="AC57" s="48"/>
      <c r="AD57" s="48"/>
      <c r="AE57" s="49"/>
      <c r="AF57" s="51"/>
      <c r="AG57" s="53"/>
      <c r="AH57" s="26"/>
      <c r="AI57" s="10"/>
    </row>
    <row r="58" spans="1:35" s="3" customFormat="1" ht="3" customHeight="1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9"/>
      <c r="AG58" s="29"/>
      <c r="AH58" s="26"/>
      <c r="AI58" s="10"/>
    </row>
    <row r="59" spans="1:35" s="3" customFormat="1" ht="11.25" customHeight="1">
      <c r="A59" s="4"/>
      <c r="B59" s="4"/>
      <c r="C59" s="47" t="s">
        <v>25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32" t="s">
        <v>27</v>
      </c>
      <c r="AC59" s="32"/>
      <c r="AD59" s="32"/>
      <c r="AE59" s="93"/>
      <c r="AF59" s="45"/>
      <c r="AG59" s="46"/>
      <c r="AH59" s="4"/>
      <c r="AI59" s="4"/>
    </row>
    <row r="60" spans="1:35" s="3" customFormat="1" ht="3" customHeight="1">
      <c r="A60" s="4"/>
      <c r="B60" s="4"/>
      <c r="C60" s="4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"/>
      <c r="AB60" s="26"/>
      <c r="AC60" s="29"/>
      <c r="AD60" s="29"/>
      <c r="AE60" s="26"/>
      <c r="AF60" s="29"/>
      <c r="AG60" s="24"/>
      <c r="AH60" s="4"/>
      <c r="AI60" s="4"/>
    </row>
    <row r="61" spans="1:35" s="3" customFormat="1" ht="11.25" customHeight="1">
      <c r="A61" s="4"/>
      <c r="B61" s="4"/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50"/>
      <c r="Z61" s="4"/>
      <c r="AA61" s="11"/>
      <c r="AB61" s="4"/>
      <c r="AC61" s="33"/>
      <c r="AD61" s="33"/>
      <c r="AE61" s="9" t="s">
        <v>29</v>
      </c>
      <c r="AF61" s="51"/>
      <c r="AG61" s="86"/>
      <c r="AH61" s="4"/>
      <c r="AI61" s="4"/>
    </row>
    <row r="62" spans="1:35" s="3" customFormat="1" ht="3" customHeight="1">
      <c r="A62" s="4"/>
      <c r="B62" s="4"/>
      <c r="C62" s="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"/>
      <c r="AB62" s="26"/>
      <c r="AC62" s="29"/>
      <c r="AD62" s="29"/>
      <c r="AE62" s="26"/>
      <c r="AF62" s="29"/>
      <c r="AG62" s="24"/>
      <c r="AH62" s="4"/>
      <c r="AI62" s="4"/>
    </row>
    <row r="63" spans="1:35" s="3" customFormat="1" ht="11.25" customHeight="1">
      <c r="A63" s="4"/>
      <c r="B63" s="4"/>
      <c r="C63" s="47" t="s">
        <v>34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50"/>
      <c r="Z63" s="11"/>
      <c r="AA63" s="26"/>
      <c r="AB63" s="26"/>
      <c r="AC63" s="33"/>
      <c r="AD63" s="33"/>
      <c r="AE63" s="9" t="s">
        <v>29</v>
      </c>
      <c r="AF63" s="51"/>
      <c r="AG63" s="86"/>
      <c r="AH63" s="4"/>
      <c r="AI63" s="4"/>
    </row>
    <row r="64" spans="1:35" s="3" customFormat="1" ht="3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11"/>
      <c r="AB64" s="4"/>
      <c r="AC64" s="4"/>
      <c r="AD64" s="4"/>
      <c r="AE64" s="4"/>
      <c r="AF64" s="4"/>
      <c r="AG64" s="4"/>
      <c r="AH64" s="4"/>
      <c r="AI64" s="4"/>
    </row>
    <row r="65" spans="1:35" s="3" customFormat="1" ht="13.5" customHeight="1">
      <c r="A65" s="4"/>
      <c r="B65" s="4"/>
      <c r="C65" s="47" t="s">
        <v>32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84"/>
      <c r="AG65" s="85"/>
      <c r="AH65" s="4"/>
      <c r="AI65" s="4"/>
    </row>
    <row r="66" spans="1:35" s="3" customFormat="1" ht="4.5" customHeight="1">
      <c r="A66" s="4"/>
      <c r="B66" s="4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4"/>
      <c r="AH66" s="4"/>
      <c r="AI66" s="4"/>
    </row>
    <row r="67" spans="1:35" s="3" customFormat="1" ht="3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3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2.75" hidden="1">
      <c r="A69" s="7" t="s">
        <v>39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 t="e">
        <f>IF(#REF!=A69,"О",IF(#REF!=A70,"С",IF(#REF!=A71,"Г","")))</f>
        <v>#REF!</v>
      </c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2.75" hidden="1">
      <c r="A70" s="7" t="s">
        <v>40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2.75" hidden="1">
      <c r="A71" s="7" t="s">
        <v>41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6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2.75">
      <c r="A73" s="7" t="s">
        <v>19</v>
      </c>
      <c r="B73" s="7"/>
      <c r="C73" s="87" t="s">
        <v>43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4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85"/>
      <c r="AH73" s="7"/>
      <c r="AI73" s="7"/>
    </row>
    <row r="74" spans="1:35" ht="12.75" hidden="1">
      <c r="A74" s="7" t="s">
        <v>44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f>IF(T73=A74,"У1",IF(T73=A75,"УХЛ1",""))</f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2.75" hidden="1">
      <c r="A75" s="7" t="s">
        <v>45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6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2.75">
      <c r="A77" s="7" t="s">
        <v>35</v>
      </c>
      <c r="B77" s="7"/>
      <c r="C77" s="87" t="s">
        <v>47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4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85"/>
      <c r="AH77" s="7"/>
      <c r="AI77" s="7"/>
    </row>
    <row r="78" spans="1:35" ht="3" customHeight="1">
      <c r="A78" s="7"/>
      <c r="B78" s="7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7"/>
      <c r="AI78" s="7"/>
    </row>
    <row r="79" spans="1:35" ht="12.75">
      <c r="A79" s="7"/>
      <c r="B79" s="7"/>
      <c r="C79" s="88">
        <f>IF(T77=A81,"Укажите марку предполагаемого влагомера:",IF(T77=A80,"Укажите марку требуемого влагомера:",""))</f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12"/>
      <c r="T79" s="89" t="s">
        <v>82</v>
      </c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1"/>
      <c r="AH79" s="7"/>
      <c r="AI79" s="7"/>
    </row>
    <row r="80" spans="1:35" ht="12.75" hidden="1">
      <c r="A80" s="7" t="s">
        <v>48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f>IF(T77=A80,"В1",IF(T77=A81,"В2",IF(T77=A82,"Х",IF(T77=A83,"*",""))))</f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2.75" hidden="1">
      <c r="A81" s="7" t="s">
        <v>49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2.75" hidden="1">
      <c r="A82" s="7" t="s">
        <v>50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2.75" hidden="1">
      <c r="A83" s="7" t="s">
        <v>12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2.75">
      <c r="A84" s="7" t="s">
        <v>36</v>
      </c>
      <c r="B84" s="7"/>
      <c r="C84" s="87" t="s">
        <v>51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3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2.75" hidden="1">
      <c r="A86" s="7" t="s">
        <v>52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 t="e">
        <f>IF(#REF!=A86,"S",IF(#REF!=A87,"D",IF(#REF!=A88,"R",IF(#REF!=A89,"*",""))))</f>
        <v>#REF!</v>
      </c>
      <c r="AE86" s="7"/>
      <c r="AF86" s="7"/>
      <c r="AG86" s="7"/>
      <c r="AH86" s="7"/>
      <c r="AI86" s="7"/>
    </row>
    <row r="87" spans="1:35" ht="12.75" hidden="1">
      <c r="A87" s="7" t="s">
        <v>53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2.75" hidden="1">
      <c r="A88" s="7" t="s">
        <v>54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2.75" hidden="1">
      <c r="A89" s="7" t="s">
        <v>12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2.75">
      <c r="A91" s="7"/>
      <c r="B91" s="7"/>
      <c r="C91" s="94" t="s">
        <v>55</v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5"/>
      <c r="O91" s="84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85"/>
      <c r="AH91" s="7"/>
      <c r="AI91" s="7"/>
    </row>
    <row r="92" spans="1:35" ht="12.75" hidden="1">
      <c r="A92" s="7" t="s">
        <v>59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>
        <f>IF(O91=A92,"М",IF(O91=A93,"*",IF(O91=A94,"Х","")))</f>
      </c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2.75" hidden="1">
      <c r="A93" s="7" t="s">
        <v>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2.75" hidden="1">
      <c r="A94" s="7" t="s">
        <v>50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3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2.75" hidden="1">
      <c r="A96" s="7" t="s">
        <v>56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 t="e">
        <f>IF(O91=A94,"Х",IF(#REF!=A96,"Р",IF(#REF!=A97,"Т",IF(#REF!=A98,"А",IF(#REF!=A99,"*",IF(#REF!=A100,"Х",""))))))</f>
        <v>#REF!</v>
      </c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2.75" hidden="1">
      <c r="A97" s="7" t="s">
        <v>57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2.75" hidden="1">
      <c r="A98" s="7" t="s">
        <v>58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2.75" hidden="1">
      <c r="A99" s="7" t="s">
        <v>12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2.75" hidden="1">
      <c r="A100" s="7" t="s">
        <v>50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6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2.75">
      <c r="A102" s="7" t="s">
        <v>37</v>
      </c>
      <c r="B102" s="7"/>
      <c r="C102" s="87" t="s">
        <v>60</v>
      </c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3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2.75">
      <c r="A104" s="7"/>
      <c r="B104" s="7"/>
      <c r="C104" s="94" t="s">
        <v>61</v>
      </c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84"/>
      <c r="AC104" s="92"/>
      <c r="AD104" s="92"/>
      <c r="AE104" s="92"/>
      <c r="AF104" s="92"/>
      <c r="AG104" s="85"/>
      <c r="AH104" s="7"/>
      <c r="AI104" s="7"/>
    </row>
    <row r="105" spans="1:35" ht="12.75" hidden="1">
      <c r="A105" s="7" t="s">
        <v>62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>
        <f>IF(AB104=A105,1,IF(AB104=A106,2,IF(AB104=A107,"*","")))</f>
      </c>
      <c r="AE105" s="7"/>
      <c r="AF105" s="7"/>
      <c r="AG105" s="7"/>
      <c r="AH105" s="7"/>
      <c r="AI105" s="7"/>
    </row>
    <row r="106" spans="1:35" ht="12.75" hidden="1">
      <c r="A106" s="7" t="s">
        <v>63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2.75" hidden="1">
      <c r="A107" s="7" t="s">
        <v>12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3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2.75">
      <c r="A109" s="7"/>
      <c r="B109" s="7"/>
      <c r="C109" s="94" t="s">
        <v>64</v>
      </c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7"/>
      <c r="AC109" s="7"/>
      <c r="AD109" s="7"/>
      <c r="AE109" s="7"/>
      <c r="AF109" s="84"/>
      <c r="AG109" s="85"/>
      <c r="AH109" s="7"/>
      <c r="AI109" s="7"/>
    </row>
    <row r="110" spans="1:35" ht="12.75" hidden="1">
      <c r="A110" s="7" t="s">
        <v>30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2.75" hidden="1">
      <c r="A111" s="7" t="s">
        <v>31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3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2.75" customHeight="1">
      <c r="A113" s="7"/>
      <c r="B113" s="7"/>
      <c r="C113" s="96" t="s">
        <v>65</v>
      </c>
      <c r="D113" s="96"/>
      <c r="E113" s="96"/>
      <c r="F113" s="96"/>
      <c r="G113" s="96"/>
      <c r="H113" s="96"/>
      <c r="I113" s="96"/>
      <c r="J113" s="14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7"/>
      <c r="AI113" s="7"/>
    </row>
    <row r="114" spans="1:35" ht="12.75">
      <c r="A114" s="7"/>
      <c r="B114" s="7"/>
      <c r="C114" s="96"/>
      <c r="D114" s="96"/>
      <c r="E114" s="96"/>
      <c r="F114" s="96"/>
      <c r="G114" s="96"/>
      <c r="H114" s="96"/>
      <c r="I114" s="96"/>
      <c r="J114" s="13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7"/>
      <c r="AI114" s="7"/>
    </row>
    <row r="115" spans="1:35" ht="12.75" hidden="1">
      <c r="A115" s="15" t="s">
        <v>66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2.75" hidden="1">
      <c r="A116" s="15" t="s">
        <v>67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2.75" hidden="1">
      <c r="A117" s="7" t="s">
        <v>12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f>IF(K113=A115,"П",IF(K113=A116,"К",IF(K113=A117,"*","")))</f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6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2.75">
      <c r="A119" s="7" t="s">
        <v>38</v>
      </c>
      <c r="B119" s="7"/>
      <c r="C119" s="87" t="s">
        <v>68</v>
      </c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3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2.75" hidden="1">
      <c r="A121" s="7" t="s">
        <v>69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2.75" hidden="1">
      <c r="A122" s="7" t="s">
        <v>70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 t="e">
        <f>IF(#REF!=A121,"О",IF(#REF!=A122,"П",IF(#REF!=A123,"*","")))</f>
        <v>#REF!</v>
      </c>
      <c r="U122" s="100">
        <f>AC134*AF134</f>
        <v>0</v>
      </c>
      <c r="V122" s="100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2.75" hidden="1">
      <c r="A123" s="7" t="s">
        <v>12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3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2.75">
      <c r="A125" s="7"/>
      <c r="B125" s="7"/>
      <c r="C125" s="94" t="s">
        <v>91</v>
      </c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84"/>
      <c r="X125" s="92"/>
      <c r="Y125" s="92"/>
      <c r="Z125" s="92"/>
      <c r="AA125" s="92"/>
      <c r="AB125" s="92"/>
      <c r="AC125" s="92"/>
      <c r="AD125" s="92"/>
      <c r="AE125" s="92"/>
      <c r="AF125" s="92"/>
      <c r="AG125" s="85"/>
      <c r="AH125" s="7"/>
      <c r="AI125" s="7"/>
    </row>
    <row r="126" spans="1:35" ht="12.75" hidden="1">
      <c r="A126" s="7" t="s">
        <v>90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 t="s">
        <v>30</v>
      </c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2.75" hidden="1">
      <c r="A127" s="7" t="s">
        <v>50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 t="s">
        <v>31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2.75" hidden="1">
      <c r="A128" s="7" t="s">
        <v>92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3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2.75">
      <c r="A130" s="7"/>
      <c r="B130" s="7"/>
      <c r="C130" s="7" t="s">
        <v>74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84"/>
      <c r="AG130" s="85"/>
      <c r="AH130" s="7"/>
      <c r="AI130" s="7"/>
    </row>
    <row r="131" spans="1:35" ht="3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2.75">
      <c r="A132" s="7"/>
      <c r="B132" s="7"/>
      <c r="C132" s="94" t="s">
        <v>71</v>
      </c>
      <c r="D132" s="94"/>
      <c r="E132" s="94"/>
      <c r="F132" s="94"/>
      <c r="G132" s="94"/>
      <c r="H132" s="94"/>
      <c r="I132" s="94"/>
      <c r="J132" s="94"/>
      <c r="K132" s="94"/>
      <c r="L132" s="94"/>
      <c r="M132" s="14"/>
      <c r="N132" s="68" t="s">
        <v>83</v>
      </c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70"/>
      <c r="AH132" s="7"/>
      <c r="AI132" s="7"/>
    </row>
    <row r="133" spans="1:35" ht="3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2.75">
      <c r="A134" s="7"/>
      <c r="B134" s="7"/>
      <c r="C134" s="7" t="s">
        <v>72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C134" s="117"/>
      <c r="AD134" s="117"/>
      <c r="AE134" s="21" t="s">
        <v>29</v>
      </c>
      <c r="AF134" s="117"/>
      <c r="AG134" s="117"/>
      <c r="AH134" s="7"/>
      <c r="AI134" s="7"/>
    </row>
    <row r="135" spans="1:35" ht="3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2.75">
      <c r="A136" s="7"/>
      <c r="B136" s="7"/>
      <c r="C136" s="7" t="s">
        <v>73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84"/>
      <c r="AG136" s="85"/>
      <c r="AH136" s="7"/>
      <c r="AI136" s="7"/>
    </row>
    <row r="137" spans="1:35" ht="3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2.75">
      <c r="A138" s="7"/>
      <c r="B138" s="7"/>
      <c r="C138" s="114" t="s">
        <v>76</v>
      </c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6"/>
      <c r="AE138" s="16"/>
      <c r="AF138" s="16"/>
      <c r="AG138" s="16"/>
      <c r="AH138" s="7"/>
      <c r="AI138" s="7"/>
    </row>
    <row r="139" spans="1:35" ht="12.75">
      <c r="A139" s="7"/>
      <c r="B139" s="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9"/>
      <c r="AH139" s="7"/>
      <c r="AI139" s="7"/>
    </row>
    <row r="140" spans="1:35" ht="6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2.75">
      <c r="A141" s="7" t="s">
        <v>42</v>
      </c>
      <c r="B141" s="7"/>
      <c r="C141" s="87" t="s">
        <v>77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17"/>
      <c r="AA141" s="17"/>
      <c r="AB141" s="17"/>
      <c r="AC141" s="7"/>
      <c r="AD141" s="7"/>
      <c r="AE141" s="7"/>
      <c r="AF141" s="7"/>
      <c r="AG141" s="7"/>
      <c r="AH141" s="7"/>
      <c r="AI141" s="7"/>
    </row>
    <row r="142" spans="1:35" ht="5.25" customHeight="1">
      <c r="A142" s="7"/>
      <c r="B142" s="7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2.75">
      <c r="A143" s="7"/>
      <c r="B143" s="7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3"/>
      <c r="AH143" s="7"/>
      <c r="AI143" s="7"/>
    </row>
    <row r="144" spans="1:35" ht="12.75">
      <c r="A144" s="7"/>
      <c r="B144" s="7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6"/>
      <c r="AH144" s="7"/>
      <c r="AI144" s="7"/>
    </row>
    <row r="145" spans="1:35" ht="12.75">
      <c r="A145" s="7"/>
      <c r="B145" s="7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6"/>
      <c r="AH145" s="7"/>
      <c r="AI145" s="7"/>
    </row>
    <row r="146" spans="1:35" ht="12.75">
      <c r="A146" s="7"/>
      <c r="B146" s="7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2"/>
      <c r="AH146" s="7"/>
      <c r="AI146" s="7"/>
    </row>
    <row r="147" spans="1:35" ht="6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2.75">
      <c r="A148" s="7" t="s">
        <v>46</v>
      </c>
      <c r="B148" s="7"/>
      <c r="C148" s="87" t="s">
        <v>75</v>
      </c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3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2.75">
      <c r="A150" s="7"/>
      <c r="B150" s="7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3"/>
      <c r="AH150" s="18"/>
      <c r="AI150" s="7"/>
    </row>
    <row r="151" spans="1:35" ht="12.75">
      <c r="A151" s="7"/>
      <c r="B151" s="7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6"/>
      <c r="AH151" s="18"/>
      <c r="AI151" s="7"/>
    </row>
    <row r="152" spans="1:35" ht="12.75">
      <c r="A152" s="7"/>
      <c r="B152" s="7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6"/>
      <c r="AH152" s="18"/>
      <c r="AI152" s="7"/>
    </row>
    <row r="153" spans="1:35" ht="12.75">
      <c r="A153" s="7"/>
      <c r="B153" s="7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6"/>
      <c r="AH153" s="18"/>
      <c r="AI153" s="7"/>
    </row>
    <row r="154" spans="1:35" ht="12.75">
      <c r="A154" s="7"/>
      <c r="B154" s="7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6"/>
      <c r="AH154" s="18"/>
      <c r="AI154" s="7"/>
    </row>
    <row r="155" spans="1:35" ht="12.75">
      <c r="A155" s="7"/>
      <c r="B155" s="7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2"/>
      <c r="AH155" s="18"/>
      <c r="AI155" s="7"/>
    </row>
    <row r="156" spans="1:3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2.75">
      <c r="A157" s="7"/>
      <c r="B157" s="7"/>
      <c r="C157" s="116"/>
      <c r="D157" s="116"/>
      <c r="E157" s="116"/>
      <c r="F157" s="116"/>
      <c r="G157" s="116"/>
      <c r="H157" s="116"/>
      <c r="I157" s="116"/>
      <c r="J157" s="116"/>
      <c r="K157" s="7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7"/>
      <c r="W157" s="116"/>
      <c r="X157" s="116"/>
      <c r="Y157" s="116"/>
      <c r="Z157" s="116"/>
      <c r="AA157" s="7"/>
      <c r="AB157" s="116"/>
      <c r="AC157" s="116"/>
      <c r="AD157" s="116"/>
      <c r="AE157" s="116"/>
      <c r="AF157" s="116"/>
      <c r="AG157" s="116"/>
      <c r="AH157" s="7"/>
      <c r="AI157" s="7"/>
    </row>
    <row r="158" spans="1:35" s="5" customFormat="1" ht="9" customHeight="1">
      <c r="A158" s="19"/>
      <c r="B158" s="19"/>
      <c r="C158" s="99" t="s">
        <v>78</v>
      </c>
      <c r="D158" s="99"/>
      <c r="E158" s="99"/>
      <c r="F158" s="99"/>
      <c r="G158" s="99"/>
      <c r="H158" s="99"/>
      <c r="I158" s="99"/>
      <c r="J158" s="99"/>
      <c r="K158" s="19"/>
      <c r="L158" s="99" t="s">
        <v>79</v>
      </c>
      <c r="M158" s="99"/>
      <c r="N158" s="99"/>
      <c r="O158" s="99"/>
      <c r="P158" s="99"/>
      <c r="Q158" s="99"/>
      <c r="R158" s="99"/>
      <c r="S158" s="99"/>
      <c r="T158" s="99"/>
      <c r="U158" s="99"/>
      <c r="V158" s="19"/>
      <c r="W158" s="99" t="s">
        <v>80</v>
      </c>
      <c r="X158" s="99"/>
      <c r="Y158" s="99"/>
      <c r="Z158" s="99"/>
      <c r="AA158" s="19"/>
      <c r="AB158" s="99" t="s">
        <v>81</v>
      </c>
      <c r="AC158" s="99"/>
      <c r="AD158" s="99"/>
      <c r="AE158" s="99"/>
      <c r="AF158" s="99"/>
      <c r="AG158" s="99"/>
      <c r="AH158" s="19"/>
      <c r="AI158" s="19"/>
    </row>
    <row r="159" spans="1:35" ht="6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2.75">
      <c r="A160" s="7"/>
      <c r="B160" s="7"/>
      <c r="C160" s="98"/>
      <c r="D160" s="98"/>
      <c r="E160" s="98"/>
      <c r="F160" s="98"/>
      <c r="G160" s="98"/>
      <c r="H160" s="98"/>
      <c r="I160" s="98"/>
      <c r="J160" s="98"/>
      <c r="K160" s="6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6"/>
      <c r="W160" s="98"/>
      <c r="X160" s="98"/>
      <c r="Y160" s="98"/>
      <c r="Z160" s="98"/>
      <c r="AA160" s="6"/>
      <c r="AB160" s="98"/>
      <c r="AC160" s="98"/>
      <c r="AD160" s="98"/>
      <c r="AE160" s="98"/>
      <c r="AF160" s="98"/>
      <c r="AG160" s="98"/>
      <c r="AH160" s="7"/>
      <c r="AI160" s="7"/>
    </row>
    <row r="161" spans="1:35" ht="9" customHeight="1">
      <c r="A161" s="7"/>
      <c r="B161" s="7"/>
      <c r="C161" s="115"/>
      <c r="D161" s="115"/>
      <c r="E161" s="115"/>
      <c r="F161" s="115"/>
      <c r="G161" s="115"/>
      <c r="H161" s="115"/>
      <c r="I161" s="115"/>
      <c r="J161" s="115"/>
      <c r="K161" s="30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30"/>
      <c r="W161" s="115"/>
      <c r="X161" s="115"/>
      <c r="Y161" s="115"/>
      <c r="Z161" s="115"/>
      <c r="AA161" s="30"/>
      <c r="AB161" s="115"/>
      <c r="AC161" s="115"/>
      <c r="AD161" s="115"/>
      <c r="AE161" s="115"/>
      <c r="AF161" s="115"/>
      <c r="AG161" s="115"/>
      <c r="AH161" s="7"/>
      <c r="AI161" s="7"/>
    </row>
    <row r="162" spans="1:35" ht="6.75" customHeight="1">
      <c r="A162" s="7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7"/>
      <c r="AI162" s="7"/>
    </row>
    <row r="163" spans="1:35" ht="12.75">
      <c r="A163" s="7"/>
      <c r="B163" s="7"/>
      <c r="C163" s="98"/>
      <c r="D163" s="98"/>
      <c r="E163" s="98"/>
      <c r="F163" s="98"/>
      <c r="G163" s="98"/>
      <c r="H163" s="98"/>
      <c r="I163" s="98"/>
      <c r="J163" s="98"/>
      <c r="K163" s="6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6"/>
      <c r="W163" s="98"/>
      <c r="X163" s="98"/>
      <c r="Y163" s="98"/>
      <c r="Z163" s="98"/>
      <c r="AA163" s="6"/>
      <c r="AB163" s="98"/>
      <c r="AC163" s="98"/>
      <c r="AD163" s="98"/>
      <c r="AE163" s="98"/>
      <c r="AF163" s="98"/>
      <c r="AG163" s="98"/>
      <c r="AH163" s="7"/>
      <c r="AI163" s="7"/>
    </row>
    <row r="164" spans="1:35" ht="9" customHeight="1">
      <c r="A164" s="7"/>
      <c r="B164" s="7"/>
      <c r="C164" s="115"/>
      <c r="D164" s="115"/>
      <c r="E164" s="115"/>
      <c r="F164" s="115"/>
      <c r="G164" s="115"/>
      <c r="H164" s="115"/>
      <c r="I164" s="115"/>
      <c r="J164" s="115"/>
      <c r="K164" s="30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30"/>
      <c r="W164" s="115"/>
      <c r="X164" s="115"/>
      <c r="Y164" s="115"/>
      <c r="Z164" s="115"/>
      <c r="AA164" s="30"/>
      <c r="AB164" s="115"/>
      <c r="AC164" s="115"/>
      <c r="AD164" s="115"/>
      <c r="AE164" s="115"/>
      <c r="AF164" s="115"/>
      <c r="AG164" s="115"/>
      <c r="AH164" s="7"/>
      <c r="AI164" s="7"/>
    </row>
    <row r="165" spans="1:3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</sheetData>
  <sheetProtection selectLockedCells="1"/>
  <mergeCells count="298">
    <mergeCell ref="A1:AI1"/>
    <mergeCell ref="C49:K49"/>
    <mergeCell ref="Y49:Z49"/>
    <mergeCell ref="C51:O51"/>
    <mergeCell ref="AA49:AB49"/>
    <mergeCell ref="AD49:AE49"/>
    <mergeCell ref="AF49:AG49"/>
    <mergeCell ref="Y48:Z48"/>
    <mergeCell ref="Y47:Z47"/>
    <mergeCell ref="AA55:AB55"/>
    <mergeCell ref="AF130:AG130"/>
    <mergeCell ref="C132:L132"/>
    <mergeCell ref="N132:AG132"/>
    <mergeCell ref="AF109:AG109"/>
    <mergeCell ref="C77:S77"/>
    <mergeCell ref="T77:AG77"/>
    <mergeCell ref="AD55:AE55"/>
    <mergeCell ref="AC134:AD134"/>
    <mergeCell ref="AF134:AG134"/>
    <mergeCell ref="C163:J163"/>
    <mergeCell ref="L163:U163"/>
    <mergeCell ref="W163:Z163"/>
    <mergeCell ref="AB163:AG163"/>
    <mergeCell ref="C150:AG150"/>
    <mergeCell ref="C151:AG151"/>
    <mergeCell ref="C152:AG152"/>
    <mergeCell ref="C153:AG153"/>
    <mergeCell ref="C164:J164"/>
    <mergeCell ref="L164:U164"/>
    <mergeCell ref="W164:Z164"/>
    <mergeCell ref="AB164:AG164"/>
    <mergeCell ref="C161:J161"/>
    <mergeCell ref="L161:U161"/>
    <mergeCell ref="W161:Z161"/>
    <mergeCell ref="C154:AG154"/>
    <mergeCell ref="C155:AG155"/>
    <mergeCell ref="AB161:AG161"/>
    <mergeCell ref="C157:J157"/>
    <mergeCell ref="L157:U157"/>
    <mergeCell ref="W157:Z157"/>
    <mergeCell ref="AB157:AG157"/>
    <mergeCell ref="C160:J160"/>
    <mergeCell ref="L160:U160"/>
    <mergeCell ref="W160:Z160"/>
    <mergeCell ref="C144:AG144"/>
    <mergeCell ref="AF136:AG136"/>
    <mergeCell ref="C139:AG139"/>
    <mergeCell ref="C145:AG145"/>
    <mergeCell ref="C146:AG146"/>
    <mergeCell ref="C142:S142"/>
    <mergeCell ref="C138:AC138"/>
    <mergeCell ref="C141:Y141"/>
    <mergeCell ref="AB160:AG160"/>
    <mergeCell ref="C158:J158"/>
    <mergeCell ref="L158:U158"/>
    <mergeCell ref="W158:Z158"/>
    <mergeCell ref="AB158:AG158"/>
    <mergeCell ref="U122:V122"/>
    <mergeCell ref="C125:V125"/>
    <mergeCell ref="W125:AG125"/>
    <mergeCell ref="C148:Q148"/>
    <mergeCell ref="C143:AG143"/>
    <mergeCell ref="C22:N22"/>
    <mergeCell ref="C119:N119"/>
    <mergeCell ref="O91:AG91"/>
    <mergeCell ref="C91:N91"/>
    <mergeCell ref="C113:I114"/>
    <mergeCell ref="K113:AG114"/>
    <mergeCell ref="C102:W102"/>
    <mergeCell ref="C104:AA104"/>
    <mergeCell ref="AB104:AG104"/>
    <mergeCell ref="C109:AA109"/>
    <mergeCell ref="C84:Q84"/>
    <mergeCell ref="C79:R79"/>
    <mergeCell ref="T79:AG79"/>
    <mergeCell ref="C73:S73"/>
    <mergeCell ref="T73:AG73"/>
    <mergeCell ref="AF57:AG57"/>
    <mergeCell ref="AF59:AG59"/>
    <mergeCell ref="C57:AA57"/>
    <mergeCell ref="AB59:AE59"/>
    <mergeCell ref="C65:P65"/>
    <mergeCell ref="C53:Q53"/>
    <mergeCell ref="AD53:AE53"/>
    <mergeCell ref="C55:V55"/>
    <mergeCell ref="Y55:Z55"/>
    <mergeCell ref="AC63:AD63"/>
    <mergeCell ref="AF63:AG63"/>
    <mergeCell ref="C59:O59"/>
    <mergeCell ref="AF55:AG55"/>
    <mergeCell ref="AF53:AG53"/>
    <mergeCell ref="AA53:AB53"/>
    <mergeCell ref="AF65:AG65"/>
    <mergeCell ref="AF61:AG61"/>
    <mergeCell ref="C63:Y63"/>
    <mergeCell ref="AC61:AD61"/>
    <mergeCell ref="C61:Y61"/>
    <mergeCell ref="R22:AG22"/>
    <mergeCell ref="C24:AG24"/>
    <mergeCell ref="M27:O27"/>
    <mergeCell ref="P27:R27"/>
    <mergeCell ref="V25:AA26"/>
    <mergeCell ref="Y27:AA27"/>
    <mergeCell ref="S27:U27"/>
    <mergeCell ref="C25:D27"/>
    <mergeCell ref="E25:I27"/>
    <mergeCell ref="V27:X27"/>
    <mergeCell ref="B9:O9"/>
    <mergeCell ref="B10:O10"/>
    <mergeCell ref="B11:O11"/>
    <mergeCell ref="B12:O12"/>
    <mergeCell ref="P9:AH9"/>
    <mergeCell ref="A2:AI3"/>
    <mergeCell ref="A5:AI5"/>
    <mergeCell ref="B7:O7"/>
    <mergeCell ref="B8:O8"/>
    <mergeCell ref="P7:AH7"/>
    <mergeCell ref="P8:AH8"/>
    <mergeCell ref="P10:AH10"/>
    <mergeCell ref="P11:AH11"/>
    <mergeCell ref="P12:AH12"/>
    <mergeCell ref="E32:I32"/>
    <mergeCell ref="E33:I33"/>
    <mergeCell ref="C28:D28"/>
    <mergeCell ref="C29:D29"/>
    <mergeCell ref="C30:D30"/>
    <mergeCell ref="E28:I28"/>
    <mergeCell ref="E29:I29"/>
    <mergeCell ref="E30:I30"/>
    <mergeCell ref="E31:I31"/>
    <mergeCell ref="C41:D41"/>
    <mergeCell ref="C31:D31"/>
    <mergeCell ref="C32:D32"/>
    <mergeCell ref="C37:D37"/>
    <mergeCell ref="C38:D38"/>
    <mergeCell ref="C33:D33"/>
    <mergeCell ref="C34:D34"/>
    <mergeCell ref="C36:D36"/>
    <mergeCell ref="C35:D35"/>
    <mergeCell ref="E34:I34"/>
    <mergeCell ref="E35:I35"/>
    <mergeCell ref="J27:L27"/>
    <mergeCell ref="P25:U26"/>
    <mergeCell ref="E36:I36"/>
    <mergeCell ref="J35:L35"/>
    <mergeCell ref="P29:R29"/>
    <mergeCell ref="S29:U29"/>
    <mergeCell ref="M34:O34"/>
    <mergeCell ref="C39:D39"/>
    <mergeCell ref="C40:D40"/>
    <mergeCell ref="J41:L41"/>
    <mergeCell ref="E37:I37"/>
    <mergeCell ref="E38:I38"/>
    <mergeCell ref="E39:I39"/>
    <mergeCell ref="E40:I40"/>
    <mergeCell ref="J38:L38"/>
    <mergeCell ref="E41:I41"/>
    <mergeCell ref="J37:L37"/>
    <mergeCell ref="J28:L28"/>
    <mergeCell ref="J31:L31"/>
    <mergeCell ref="J34:L34"/>
    <mergeCell ref="J25:O26"/>
    <mergeCell ref="J29:L29"/>
    <mergeCell ref="M29:O29"/>
    <mergeCell ref="M31:O31"/>
    <mergeCell ref="J33:L33"/>
    <mergeCell ref="M33:O33"/>
    <mergeCell ref="AB25:AG26"/>
    <mergeCell ref="M28:O28"/>
    <mergeCell ref="P28:R28"/>
    <mergeCell ref="S28:U28"/>
    <mergeCell ref="V28:X28"/>
    <mergeCell ref="Y28:AA28"/>
    <mergeCell ref="AB28:AD28"/>
    <mergeCell ref="AE28:AG28"/>
    <mergeCell ref="AB27:AD27"/>
    <mergeCell ref="AE27:AG27"/>
    <mergeCell ref="V29:X29"/>
    <mergeCell ref="Y29:AA29"/>
    <mergeCell ref="AB29:AD29"/>
    <mergeCell ref="AE29:AG29"/>
    <mergeCell ref="J30:L30"/>
    <mergeCell ref="M30:O30"/>
    <mergeCell ref="P30:R30"/>
    <mergeCell ref="S30:U30"/>
    <mergeCell ref="V30:X30"/>
    <mergeCell ref="Y30:AA30"/>
    <mergeCell ref="J32:L32"/>
    <mergeCell ref="M32:O32"/>
    <mergeCell ref="P32:R32"/>
    <mergeCell ref="S32:U32"/>
    <mergeCell ref="V32:X32"/>
    <mergeCell ref="Y32:AA32"/>
    <mergeCell ref="Y31:AA31"/>
    <mergeCell ref="AB33:AD33"/>
    <mergeCell ref="AE33:AG33"/>
    <mergeCell ref="AB30:AD30"/>
    <mergeCell ref="AE30:AG30"/>
    <mergeCell ref="AE31:AG31"/>
    <mergeCell ref="AB32:AD32"/>
    <mergeCell ref="Y34:AA34"/>
    <mergeCell ref="AB34:AD34"/>
    <mergeCell ref="AE34:AG34"/>
    <mergeCell ref="AE32:AG32"/>
    <mergeCell ref="P31:R31"/>
    <mergeCell ref="V33:X33"/>
    <mergeCell ref="Y33:AA33"/>
    <mergeCell ref="AB31:AD31"/>
    <mergeCell ref="S31:U31"/>
    <mergeCell ref="V31:X31"/>
    <mergeCell ref="P33:R33"/>
    <mergeCell ref="S33:U33"/>
    <mergeCell ref="M35:O35"/>
    <mergeCell ref="P35:R35"/>
    <mergeCell ref="S35:U35"/>
    <mergeCell ref="V35:X35"/>
    <mergeCell ref="P34:R34"/>
    <mergeCell ref="S34:U34"/>
    <mergeCell ref="V34:X34"/>
    <mergeCell ref="Y35:AA35"/>
    <mergeCell ref="AB35:AD35"/>
    <mergeCell ref="AE35:AG35"/>
    <mergeCell ref="J36:L36"/>
    <mergeCell ref="M36:O36"/>
    <mergeCell ref="P36:R36"/>
    <mergeCell ref="S36:U36"/>
    <mergeCell ref="V36:X36"/>
    <mergeCell ref="Y36:AA36"/>
    <mergeCell ref="AB36:AD36"/>
    <mergeCell ref="AE36:AG36"/>
    <mergeCell ref="V38:X38"/>
    <mergeCell ref="Y38:AA38"/>
    <mergeCell ref="AB38:AD38"/>
    <mergeCell ref="Y37:AA37"/>
    <mergeCell ref="AB37:AD37"/>
    <mergeCell ref="AE37:AG37"/>
    <mergeCell ref="M37:O37"/>
    <mergeCell ref="P37:R37"/>
    <mergeCell ref="S37:U37"/>
    <mergeCell ref="V37:X37"/>
    <mergeCell ref="M38:O38"/>
    <mergeCell ref="P38:R38"/>
    <mergeCell ref="S38:U38"/>
    <mergeCell ref="S40:U40"/>
    <mergeCell ref="V40:X40"/>
    <mergeCell ref="AE38:AG38"/>
    <mergeCell ref="J39:L39"/>
    <mergeCell ref="M39:O39"/>
    <mergeCell ref="P39:R39"/>
    <mergeCell ref="S39:U39"/>
    <mergeCell ref="V39:X39"/>
    <mergeCell ref="Y39:AA39"/>
    <mergeCell ref="J40:L40"/>
    <mergeCell ref="AB39:AD39"/>
    <mergeCell ref="Y40:AA40"/>
    <mergeCell ref="AB40:AD40"/>
    <mergeCell ref="AE40:AG40"/>
    <mergeCell ref="V41:X41"/>
    <mergeCell ref="Y41:AA41"/>
    <mergeCell ref="AB41:AD41"/>
    <mergeCell ref="AE41:AG41"/>
    <mergeCell ref="AE39:AG39"/>
    <mergeCell ref="C45:X45"/>
    <mergeCell ref="M40:O40"/>
    <mergeCell ref="P40:R40"/>
    <mergeCell ref="AB57:AE57"/>
    <mergeCell ref="Y53:Z53"/>
    <mergeCell ref="AD48:AE48"/>
    <mergeCell ref="M41:O41"/>
    <mergeCell ref="P41:R41"/>
    <mergeCell ref="S41:U41"/>
    <mergeCell ref="C47:N47"/>
    <mergeCell ref="AF46:AG46"/>
    <mergeCell ref="AF45:AG45"/>
    <mergeCell ref="AD45:AE45"/>
    <mergeCell ref="AA45:AB45"/>
    <mergeCell ref="Y45:Z45"/>
    <mergeCell ref="AF43:AG43"/>
    <mergeCell ref="S43:AE43"/>
    <mergeCell ref="Y46:Z46"/>
    <mergeCell ref="AA47:AB47"/>
    <mergeCell ref="AD47:AE47"/>
    <mergeCell ref="AF47:AG47"/>
    <mergeCell ref="AF48:AG48"/>
    <mergeCell ref="AA48:AB48"/>
    <mergeCell ref="AF14:AH14"/>
    <mergeCell ref="B14:AE14"/>
    <mergeCell ref="C43:O43"/>
    <mergeCell ref="AA46:AB46"/>
    <mergeCell ref="AD46:AE46"/>
    <mergeCell ref="AF50:AG50"/>
    <mergeCell ref="Y51:Z51"/>
    <mergeCell ref="AA51:AB51"/>
    <mergeCell ref="AD51:AE51"/>
    <mergeCell ref="AF51:AG51"/>
    <mergeCell ref="Y50:Z50"/>
    <mergeCell ref="AA50:AB50"/>
    <mergeCell ref="AD50:AE50"/>
  </mergeCells>
  <conditionalFormatting sqref="C132:AG132">
    <cfRule type="expression" priority="1" dxfId="175" stopIfTrue="1">
      <formula>$AF$130="Нет"</formula>
    </cfRule>
    <cfRule type="expression" priority="2" dxfId="175" stopIfTrue="1">
      <formula>$AF$130=""</formula>
    </cfRule>
  </conditionalFormatting>
  <conditionalFormatting sqref="C138:C139 AD138:AG139 D139:AC139">
    <cfRule type="expression" priority="3" dxfId="175" stopIfTrue="1">
      <formula>$AF$136="Нет"</formula>
    </cfRule>
    <cfRule type="expression" priority="4" dxfId="175" stopIfTrue="1">
      <formula>$AF$136=""</formula>
    </cfRule>
  </conditionalFormatting>
  <conditionalFormatting sqref="AC134:AD134 AF134:AG134">
    <cfRule type="cellIs" priority="5" dxfId="0" operator="between" stopIfTrue="1">
      <formula>3.1</formula>
      <formula>4.5</formula>
    </cfRule>
    <cfRule type="cellIs" priority="6" dxfId="1" operator="greaterThan" stopIfTrue="1">
      <formula>4.5</formula>
    </cfRule>
  </conditionalFormatting>
  <conditionalFormatting sqref="T79:AG79">
    <cfRule type="expression" priority="7" dxfId="176" stopIfTrue="1">
      <formula>($T$77&lt;&gt;$A$81)*($T$77&lt;&gt;$A$80)</formula>
    </cfRule>
  </conditionalFormatting>
  <conditionalFormatting sqref="AF59:AG59">
    <cfRule type="cellIs" priority="8" dxfId="1" operator="greaterThan" stopIfTrue="1">
      <formula>7</formula>
    </cfRule>
    <cfRule type="cellIs" priority="9" dxfId="0" operator="between" stopIfTrue="1">
      <formula>4.9</formula>
      <formula>7</formula>
    </cfRule>
  </conditionalFormatting>
  <conditionalFormatting sqref="AF54:AG54 AF57:AG57">
    <cfRule type="cellIs" priority="10" dxfId="1" operator="greaterThan" stopIfTrue="1">
      <formula>500</formula>
    </cfRule>
  </conditionalFormatting>
  <conditionalFormatting sqref="AA50:AB50 AA48:AB48 AF50:AG50 AF45:AG46 AA45:AB46 AF48:AG48">
    <cfRule type="cellIs" priority="11" dxfId="0" operator="between" stopIfTrue="1">
      <formula>0.001</formula>
      <formula>0.199</formula>
    </cfRule>
    <cfRule type="cellIs" priority="12" dxfId="0" operator="between" stopIfTrue="1">
      <formula>4.001</formula>
      <formula>6.301</formula>
    </cfRule>
    <cfRule type="cellIs" priority="13" dxfId="1" operator="greaterThan" stopIfTrue="1">
      <formula>6.301</formula>
    </cfRule>
  </conditionalFormatting>
  <conditionalFormatting sqref="V28:AA28">
    <cfRule type="cellIs" priority="14" dxfId="0" operator="between" stopIfTrue="1">
      <formula>151</formula>
      <formula>200</formula>
    </cfRule>
    <cfRule type="cellIs" priority="15" dxfId="1" operator="greaterThan" stopIfTrue="1">
      <formula>200</formula>
    </cfRule>
  </conditionalFormatting>
  <conditionalFormatting sqref="J28:O28">
    <cfRule type="cellIs" priority="16" dxfId="0" operator="between" stopIfTrue="1">
      <formula>3001</formula>
      <formula>4500</formula>
    </cfRule>
    <cfRule type="cellIs" priority="17" dxfId="1" operator="greaterThan" stopIfTrue="1">
      <formula>4500</formula>
    </cfRule>
  </conditionalFormatting>
  <conditionalFormatting sqref="P28:U28">
    <cfRule type="cellIs" priority="18" dxfId="0" operator="between" stopIfTrue="1">
      <formula>60001</formula>
      <formula>500000</formula>
    </cfRule>
    <cfRule type="cellIs" priority="19" dxfId="1" operator="greaterThan" stopIfTrue="1">
      <formula>500000</formula>
    </cfRule>
  </conditionalFormatting>
  <conditionalFormatting sqref="AB29:AG29 C29:E29">
    <cfRule type="expression" priority="20" dxfId="177" stopIfTrue="1">
      <formula>($O$22&lt;2)*($O$22&lt;&gt;"")*(#REF!=$A$17)</formula>
    </cfRule>
    <cfRule type="expression" priority="21" dxfId="177" stopIfTrue="1">
      <formula>(#REF!&lt;&gt;$A$17)*(#REF!&lt;&gt;$A$21)</formula>
    </cfRule>
  </conditionalFormatting>
  <conditionalFormatting sqref="AB30:AG30 C30:E30">
    <cfRule type="expression" priority="22" dxfId="177" stopIfTrue="1">
      <formula>($O$22&lt;3)*($O$22&lt;&gt;"")*(#REF!=$A$17)</formula>
    </cfRule>
    <cfRule type="expression" priority="23" dxfId="177" stopIfTrue="1">
      <formula>(#REF!&lt;&gt;$A$17)*(#REF!&lt;&gt;$A$21)</formula>
    </cfRule>
  </conditionalFormatting>
  <conditionalFormatting sqref="AB31:AG31 C31:E31">
    <cfRule type="expression" priority="24" dxfId="177" stopIfTrue="1">
      <formula>($O$22&lt;4)*($O$22&lt;&gt;"")*(#REF!=$A$17)</formula>
    </cfRule>
    <cfRule type="expression" priority="25" dxfId="177" stopIfTrue="1">
      <formula>(#REF!&lt;&gt;$A$17)*(#REF!&lt;&gt;$A$21)</formula>
    </cfRule>
  </conditionalFormatting>
  <conditionalFormatting sqref="AB32:AG32 C32:E32">
    <cfRule type="expression" priority="26" dxfId="177" stopIfTrue="1">
      <formula>($O$22&lt;5)*($O$22&lt;&gt;"")*(#REF!=$A$17)</formula>
    </cfRule>
    <cfRule type="expression" priority="27" dxfId="177" stopIfTrue="1">
      <formula>(#REF!&lt;&gt;$A$17)*(#REF!&lt;&gt;$A$21)</formula>
    </cfRule>
  </conditionalFormatting>
  <conditionalFormatting sqref="AB33:AG33 C33:E33">
    <cfRule type="expression" priority="28" dxfId="177" stopIfTrue="1">
      <formula>($O$22&lt;6)*($O$22&lt;&gt;"")*(#REF!=$A$17)</formula>
    </cfRule>
    <cfRule type="expression" priority="29" dxfId="177" stopIfTrue="1">
      <formula>(#REF!&lt;&gt;$A$17)*(#REF!&lt;&gt;$A$21)</formula>
    </cfRule>
  </conditionalFormatting>
  <conditionalFormatting sqref="AB34:AG34 C34:E34">
    <cfRule type="expression" priority="30" dxfId="177" stopIfTrue="1">
      <formula>($O$22&lt;7)*($O$22&lt;&gt;"")*(#REF!=$A$17)</formula>
    </cfRule>
    <cfRule type="expression" priority="31" dxfId="177" stopIfTrue="1">
      <formula>(#REF!&lt;&gt;$A$17)*(#REF!&lt;&gt;$A$21)</formula>
    </cfRule>
  </conditionalFormatting>
  <conditionalFormatting sqref="AB35:AG35 C35:E35">
    <cfRule type="expression" priority="32" dxfId="177" stopIfTrue="1">
      <formula>($O$22&lt;8)*($O$22&lt;&gt;"")*(#REF!=$A$17)</formula>
    </cfRule>
    <cfRule type="expression" priority="33" dxfId="177" stopIfTrue="1">
      <formula>(#REF!&lt;&gt;$A$17)*(#REF!&lt;&gt;$A$21)</formula>
    </cfRule>
  </conditionalFormatting>
  <conditionalFormatting sqref="C36:I36 AB36:AG36">
    <cfRule type="expression" priority="34" dxfId="177" stopIfTrue="1">
      <formula>($O$22&lt;9)*($O$22&lt;&gt;"")*(#REF!=$A$17)</formula>
    </cfRule>
    <cfRule type="expression" priority="35" dxfId="177" stopIfTrue="1">
      <formula>(#REF!&lt;&gt;$A$17)*(#REF!&lt;&gt;$A$21)</formula>
    </cfRule>
  </conditionalFormatting>
  <conditionalFormatting sqref="C37:I37 AB37:AG37">
    <cfRule type="expression" priority="36" dxfId="177" stopIfTrue="1">
      <formula>($O$22&lt;10)*($O$22&lt;&gt;"")*(#REF!=$A$17)</formula>
    </cfRule>
    <cfRule type="expression" priority="37" dxfId="177" stopIfTrue="1">
      <formula>(#REF!&lt;&gt;$A$17)*(#REF!&lt;&gt;$A$21)</formula>
    </cfRule>
  </conditionalFormatting>
  <conditionalFormatting sqref="C38:I38 AB38:AG38">
    <cfRule type="expression" priority="38" dxfId="177" stopIfTrue="1">
      <formula>($O$22&lt;11)*($O$22&lt;&gt;"")*(#REF!=$A$17)</formula>
    </cfRule>
    <cfRule type="expression" priority="39" dxfId="177" stopIfTrue="1">
      <formula>(#REF!&lt;&gt;$A$17)*(#REF!&lt;&gt;$A$21)</formula>
    </cfRule>
  </conditionalFormatting>
  <conditionalFormatting sqref="C39:I39 AB39:AG39">
    <cfRule type="expression" priority="40" dxfId="177" stopIfTrue="1">
      <formula>($O$22&lt;12)*($O$22&lt;&gt;"")*(#REF!=$A$17)</formula>
    </cfRule>
    <cfRule type="expression" priority="41" dxfId="177" stopIfTrue="1">
      <formula>(#REF!&lt;&gt;$A$17)*(#REF!&lt;&gt;$A$21)</formula>
    </cfRule>
  </conditionalFormatting>
  <conditionalFormatting sqref="C40:I40 AB40:AG40">
    <cfRule type="expression" priority="42" dxfId="177" stopIfTrue="1">
      <formula>($O$22&lt;13)*($O$22&lt;&gt;"")*(#REF!=$A$17)</formula>
    </cfRule>
    <cfRule type="expression" priority="43" dxfId="177" stopIfTrue="1">
      <formula>(#REF!&lt;&gt;$A$17)*(#REF!&lt;&gt;$A$21)</formula>
    </cfRule>
  </conditionalFormatting>
  <conditionalFormatting sqref="C41:I41 AB41:AG41">
    <cfRule type="expression" priority="44" dxfId="177" stopIfTrue="1">
      <formula>($O$22&lt;14)*($O$22&lt;&gt;"")*(#REF!=$A$17)</formula>
    </cfRule>
    <cfRule type="expression" priority="45" dxfId="177" stopIfTrue="1">
      <formula>(#REF!&lt;&gt;$A$17)*(#REF!&lt;&gt;$A$21)</formula>
    </cfRule>
  </conditionalFormatting>
  <conditionalFormatting sqref="J29:O29">
    <cfRule type="cellIs" priority="46" dxfId="0" operator="between" stopIfTrue="1">
      <formula>3001</formula>
      <formula>4500</formula>
    </cfRule>
    <cfRule type="cellIs" priority="47" dxfId="1" operator="greaterThan" stopIfTrue="1">
      <formula>4500</formula>
    </cfRule>
    <cfRule type="expression" priority="48" dxfId="177" stopIfTrue="1">
      <formula>$O$18&lt;2</formula>
    </cfRule>
  </conditionalFormatting>
  <conditionalFormatting sqref="J30:O30">
    <cfRule type="cellIs" priority="49" dxfId="0" operator="between" stopIfTrue="1">
      <formula>3001</formula>
      <formula>4500</formula>
    </cfRule>
    <cfRule type="cellIs" priority="50" dxfId="1" operator="greaterThan" stopIfTrue="1">
      <formula>4500</formula>
    </cfRule>
    <cfRule type="expression" priority="51" dxfId="177" stopIfTrue="1">
      <formula>$O$18&lt;3</formula>
    </cfRule>
  </conditionalFormatting>
  <conditionalFormatting sqref="J31:O31">
    <cfRule type="cellIs" priority="52" dxfId="0" operator="between" stopIfTrue="1">
      <formula>3001</formula>
      <formula>4500</formula>
    </cfRule>
    <cfRule type="cellIs" priority="53" dxfId="1" operator="greaterThan" stopIfTrue="1">
      <formula>4500</formula>
    </cfRule>
    <cfRule type="expression" priority="54" dxfId="177" stopIfTrue="1">
      <formula>$O$18&lt;4</formula>
    </cfRule>
  </conditionalFormatting>
  <conditionalFormatting sqref="J32:O32">
    <cfRule type="cellIs" priority="55" dxfId="0" operator="between" stopIfTrue="1">
      <formula>3001</formula>
      <formula>4500</formula>
    </cfRule>
    <cfRule type="cellIs" priority="56" dxfId="1" operator="greaterThan" stopIfTrue="1">
      <formula>4500</formula>
    </cfRule>
    <cfRule type="expression" priority="57" dxfId="177" stopIfTrue="1">
      <formula>$O$18&lt;5</formula>
    </cfRule>
  </conditionalFormatting>
  <conditionalFormatting sqref="J33:O33">
    <cfRule type="cellIs" priority="58" dxfId="0" operator="between" stopIfTrue="1">
      <formula>3001</formula>
      <formula>4500</formula>
    </cfRule>
    <cfRule type="cellIs" priority="59" dxfId="1" operator="greaterThan" stopIfTrue="1">
      <formula>4500</formula>
    </cfRule>
    <cfRule type="expression" priority="60" dxfId="177" stopIfTrue="1">
      <formula>$O$18&lt;6</formula>
    </cfRule>
  </conditionalFormatting>
  <conditionalFormatting sqref="J34:O34">
    <cfRule type="cellIs" priority="61" dxfId="0" operator="between" stopIfTrue="1">
      <formula>3001</formula>
      <formula>4500</formula>
    </cfRule>
    <cfRule type="cellIs" priority="62" dxfId="1" operator="greaterThan" stopIfTrue="1">
      <formula>4500</formula>
    </cfRule>
    <cfRule type="expression" priority="63" dxfId="177" stopIfTrue="1">
      <formula>$O$18&lt;7</formula>
    </cfRule>
  </conditionalFormatting>
  <conditionalFormatting sqref="J35:O35">
    <cfRule type="cellIs" priority="64" dxfId="0" operator="between" stopIfTrue="1">
      <formula>3001</formula>
      <formula>4500</formula>
    </cfRule>
    <cfRule type="cellIs" priority="65" dxfId="1" operator="greaterThan" stopIfTrue="1">
      <formula>4500</formula>
    </cfRule>
    <cfRule type="expression" priority="66" dxfId="177" stopIfTrue="1">
      <formula>$O$19&lt;8</formula>
    </cfRule>
  </conditionalFormatting>
  <conditionalFormatting sqref="J36:O36">
    <cfRule type="cellIs" priority="67" dxfId="0" operator="between" stopIfTrue="1">
      <formula>3001</formula>
      <formula>4500</formula>
    </cfRule>
    <cfRule type="cellIs" priority="68" dxfId="1" operator="greaterThan" stopIfTrue="1">
      <formula>4500</formula>
    </cfRule>
    <cfRule type="expression" priority="69" dxfId="177" stopIfTrue="1">
      <formula>$O$19&lt;9</formula>
    </cfRule>
  </conditionalFormatting>
  <conditionalFormatting sqref="J37:O37">
    <cfRule type="cellIs" priority="70" dxfId="0" operator="between" stopIfTrue="1">
      <formula>3001</formula>
      <formula>4500</formula>
    </cfRule>
    <cfRule type="cellIs" priority="71" dxfId="1" operator="greaterThan" stopIfTrue="1">
      <formula>4500</formula>
    </cfRule>
    <cfRule type="expression" priority="72" dxfId="177" stopIfTrue="1">
      <formula>$O$19&lt;10</formula>
    </cfRule>
  </conditionalFormatting>
  <conditionalFormatting sqref="J38:O38">
    <cfRule type="cellIs" priority="73" dxfId="0" operator="between" stopIfTrue="1">
      <formula>3001</formula>
      <formula>4500</formula>
    </cfRule>
    <cfRule type="cellIs" priority="74" dxfId="1" operator="greaterThan" stopIfTrue="1">
      <formula>4500</formula>
    </cfRule>
    <cfRule type="expression" priority="75" dxfId="177" stopIfTrue="1">
      <formula>$O$19&lt;11</formula>
    </cfRule>
  </conditionalFormatting>
  <conditionalFormatting sqref="J39:O39">
    <cfRule type="cellIs" priority="76" dxfId="0" operator="between" stopIfTrue="1">
      <formula>3001</formula>
      <formula>4500</formula>
    </cfRule>
    <cfRule type="cellIs" priority="77" dxfId="1" operator="greaterThan" stopIfTrue="1">
      <formula>4500</formula>
    </cfRule>
    <cfRule type="expression" priority="78" dxfId="177" stopIfTrue="1">
      <formula>$O$19&lt;12</formula>
    </cfRule>
  </conditionalFormatting>
  <conditionalFormatting sqref="J40:O40">
    <cfRule type="cellIs" priority="79" dxfId="0" operator="between" stopIfTrue="1">
      <formula>3001</formula>
      <formula>4500</formula>
    </cfRule>
    <cfRule type="cellIs" priority="80" dxfId="1" operator="greaterThan" stopIfTrue="1">
      <formula>4500</formula>
    </cfRule>
    <cfRule type="expression" priority="81" dxfId="177" stopIfTrue="1">
      <formula>$O$19&lt;13</formula>
    </cfRule>
  </conditionalFormatting>
  <conditionalFormatting sqref="J41:O41">
    <cfRule type="cellIs" priority="82" dxfId="0" operator="between" stopIfTrue="1">
      <formula>3001</formula>
      <formula>4500</formula>
    </cfRule>
    <cfRule type="cellIs" priority="83" dxfId="1" operator="greaterThan" stopIfTrue="1">
      <formula>4500</formula>
    </cfRule>
    <cfRule type="expression" priority="84" dxfId="177" stopIfTrue="1">
      <formula>$O$19&lt;14</formula>
    </cfRule>
  </conditionalFormatting>
  <conditionalFormatting sqref="P29:U29">
    <cfRule type="cellIs" priority="85" dxfId="0" operator="between" stopIfTrue="1">
      <formula>60001</formula>
      <formula>500000</formula>
    </cfRule>
    <cfRule type="cellIs" priority="86" dxfId="1" operator="greaterThan" stopIfTrue="1">
      <formula>500000</formula>
    </cfRule>
    <cfRule type="expression" priority="87" dxfId="177" stopIfTrue="1">
      <formula>$O$18&lt;2</formula>
    </cfRule>
  </conditionalFormatting>
  <conditionalFormatting sqref="P30:U30">
    <cfRule type="cellIs" priority="88" dxfId="0" operator="between" stopIfTrue="1">
      <formula>60001</formula>
      <formula>500000</formula>
    </cfRule>
    <cfRule type="cellIs" priority="89" dxfId="1" operator="greaterThan" stopIfTrue="1">
      <formula>500000</formula>
    </cfRule>
    <cfRule type="expression" priority="90" dxfId="177" stopIfTrue="1">
      <formula>$O$18&lt;3</formula>
    </cfRule>
  </conditionalFormatting>
  <conditionalFormatting sqref="P31:U31">
    <cfRule type="cellIs" priority="91" dxfId="0" operator="between" stopIfTrue="1">
      <formula>60001</formula>
      <formula>500000</formula>
    </cfRule>
    <cfRule type="cellIs" priority="92" dxfId="1" operator="greaterThan" stopIfTrue="1">
      <formula>500000</formula>
    </cfRule>
    <cfRule type="expression" priority="93" dxfId="177" stopIfTrue="1">
      <formula>$O$18&lt;4</formula>
    </cfRule>
  </conditionalFormatting>
  <conditionalFormatting sqref="P32:U32">
    <cfRule type="cellIs" priority="94" dxfId="0" operator="between" stopIfTrue="1">
      <formula>60001</formula>
      <formula>500000</formula>
    </cfRule>
    <cfRule type="cellIs" priority="95" dxfId="1" operator="greaterThan" stopIfTrue="1">
      <formula>500000</formula>
    </cfRule>
    <cfRule type="expression" priority="96" dxfId="177" stopIfTrue="1">
      <formula>$O$18&lt;5</formula>
    </cfRule>
  </conditionalFormatting>
  <conditionalFormatting sqref="P33:U33">
    <cfRule type="cellIs" priority="97" dxfId="0" operator="between" stopIfTrue="1">
      <formula>60001</formula>
      <formula>500000</formula>
    </cfRule>
    <cfRule type="cellIs" priority="98" dxfId="1" operator="greaterThan" stopIfTrue="1">
      <formula>500000</formula>
    </cfRule>
    <cfRule type="expression" priority="99" dxfId="177" stopIfTrue="1">
      <formula>$O$18&lt;6</formula>
    </cfRule>
  </conditionalFormatting>
  <conditionalFormatting sqref="P34:U34">
    <cfRule type="cellIs" priority="100" dxfId="0" operator="between" stopIfTrue="1">
      <formula>60001</formula>
      <formula>500000</formula>
    </cfRule>
    <cfRule type="cellIs" priority="101" dxfId="1" operator="greaterThan" stopIfTrue="1">
      <formula>500000</formula>
    </cfRule>
    <cfRule type="expression" priority="102" dxfId="177" stopIfTrue="1">
      <formula>$O$18&lt;7</formula>
    </cfRule>
  </conditionalFormatting>
  <conditionalFormatting sqref="P35:U35">
    <cfRule type="cellIs" priority="103" dxfId="0" operator="between" stopIfTrue="1">
      <formula>60001</formula>
      <formula>500000</formula>
    </cfRule>
    <cfRule type="cellIs" priority="104" dxfId="1" operator="greaterThan" stopIfTrue="1">
      <formula>500000</formula>
    </cfRule>
    <cfRule type="expression" priority="105" dxfId="177" stopIfTrue="1">
      <formula>$O$19&lt;8</formula>
    </cfRule>
  </conditionalFormatting>
  <conditionalFormatting sqref="P36:U36">
    <cfRule type="cellIs" priority="106" dxfId="0" operator="between" stopIfTrue="1">
      <formula>60001</formula>
      <formula>500000</formula>
    </cfRule>
    <cfRule type="cellIs" priority="107" dxfId="1" operator="greaterThan" stopIfTrue="1">
      <formula>500000</formula>
    </cfRule>
    <cfRule type="expression" priority="108" dxfId="177" stopIfTrue="1">
      <formula>$O$19&lt;9</formula>
    </cfRule>
  </conditionalFormatting>
  <conditionalFormatting sqref="P37:U37">
    <cfRule type="cellIs" priority="109" dxfId="0" operator="between" stopIfTrue="1">
      <formula>60001</formula>
      <formula>500000</formula>
    </cfRule>
    <cfRule type="cellIs" priority="110" dxfId="1" operator="greaterThan" stopIfTrue="1">
      <formula>500000</formula>
    </cfRule>
    <cfRule type="expression" priority="111" dxfId="177" stopIfTrue="1">
      <formula>$O$19&lt;10</formula>
    </cfRule>
  </conditionalFormatting>
  <conditionalFormatting sqref="P38:U38">
    <cfRule type="cellIs" priority="112" dxfId="0" operator="between" stopIfTrue="1">
      <formula>60001</formula>
      <formula>500000</formula>
    </cfRule>
    <cfRule type="cellIs" priority="113" dxfId="1" operator="greaterThan" stopIfTrue="1">
      <formula>500000</formula>
    </cfRule>
    <cfRule type="expression" priority="114" dxfId="177" stopIfTrue="1">
      <formula>$O$19&lt;11</formula>
    </cfRule>
  </conditionalFormatting>
  <conditionalFormatting sqref="P39:U39">
    <cfRule type="cellIs" priority="115" dxfId="0" operator="between" stopIfTrue="1">
      <formula>60001</formula>
      <formula>500000</formula>
    </cfRule>
    <cfRule type="cellIs" priority="116" dxfId="1" operator="greaterThan" stopIfTrue="1">
      <formula>500000</formula>
    </cfRule>
    <cfRule type="expression" priority="117" dxfId="177" stopIfTrue="1">
      <formula>$O$19&lt;12</formula>
    </cfRule>
  </conditionalFormatting>
  <conditionalFormatting sqref="P40:U40">
    <cfRule type="cellIs" priority="118" dxfId="0" operator="between" stopIfTrue="1">
      <formula>60001</formula>
      <formula>500000</formula>
    </cfRule>
    <cfRule type="cellIs" priority="119" dxfId="1" operator="greaterThan" stopIfTrue="1">
      <formula>500000</formula>
    </cfRule>
    <cfRule type="expression" priority="120" dxfId="177" stopIfTrue="1">
      <formula>$O$19&lt;13</formula>
    </cfRule>
  </conditionalFormatting>
  <conditionalFormatting sqref="P41:U41">
    <cfRule type="cellIs" priority="121" dxfId="0" operator="between" stopIfTrue="1">
      <formula>60001</formula>
      <formula>500000</formula>
    </cfRule>
    <cfRule type="cellIs" priority="122" dxfId="1" operator="greaterThan" stopIfTrue="1">
      <formula>500000</formula>
    </cfRule>
    <cfRule type="expression" priority="123" dxfId="177" stopIfTrue="1">
      <formula>$O$19&lt;14</formula>
    </cfRule>
  </conditionalFormatting>
  <conditionalFormatting sqref="V36:AA36">
    <cfRule type="cellIs" priority="124" dxfId="0" operator="between" stopIfTrue="1">
      <formula>151</formula>
      <formula>200</formula>
    </cfRule>
    <cfRule type="cellIs" priority="125" dxfId="1" operator="greaterThan" stopIfTrue="1">
      <formula>200</formula>
    </cfRule>
    <cfRule type="expression" priority="126" dxfId="177" stopIfTrue="1">
      <formula>$O$19&lt;9</formula>
    </cfRule>
  </conditionalFormatting>
  <conditionalFormatting sqref="V29:AA29">
    <cfRule type="cellIs" priority="127" dxfId="0" operator="between" stopIfTrue="1">
      <formula>151</formula>
      <formula>200</formula>
    </cfRule>
    <cfRule type="cellIs" priority="128" dxfId="1" operator="greaterThan" stopIfTrue="1">
      <formula>200</formula>
    </cfRule>
    <cfRule type="expression" priority="129" dxfId="177" stopIfTrue="1">
      <formula>$O$18&lt;2</formula>
    </cfRule>
  </conditionalFormatting>
  <conditionalFormatting sqref="V30:AA30">
    <cfRule type="cellIs" priority="130" dxfId="0" operator="between" stopIfTrue="1">
      <formula>151</formula>
      <formula>200</formula>
    </cfRule>
    <cfRule type="cellIs" priority="131" dxfId="1" operator="greaterThan" stopIfTrue="1">
      <formula>200</formula>
    </cfRule>
    <cfRule type="expression" priority="132" dxfId="177" stopIfTrue="1">
      <formula>$O$18&lt;3</formula>
    </cfRule>
  </conditionalFormatting>
  <conditionalFormatting sqref="V31:AA31">
    <cfRule type="cellIs" priority="133" dxfId="0" operator="between" stopIfTrue="1">
      <formula>151</formula>
      <formula>200</formula>
    </cfRule>
    <cfRule type="cellIs" priority="134" dxfId="1" operator="greaterThan" stopIfTrue="1">
      <formula>200</formula>
    </cfRule>
    <cfRule type="expression" priority="135" dxfId="177" stopIfTrue="1">
      <formula>$O$18&lt;4</formula>
    </cfRule>
  </conditionalFormatting>
  <conditionalFormatting sqref="V32:AA32">
    <cfRule type="cellIs" priority="136" dxfId="0" operator="between" stopIfTrue="1">
      <formula>151</formula>
      <formula>200</formula>
    </cfRule>
    <cfRule type="cellIs" priority="137" dxfId="1" operator="greaterThan" stopIfTrue="1">
      <formula>200</formula>
    </cfRule>
    <cfRule type="expression" priority="138" dxfId="177" stopIfTrue="1">
      <formula>$O$18&lt;5</formula>
    </cfRule>
  </conditionalFormatting>
  <conditionalFormatting sqref="V33:AA33">
    <cfRule type="cellIs" priority="139" dxfId="0" operator="between" stopIfTrue="1">
      <formula>151</formula>
      <formula>200</formula>
    </cfRule>
    <cfRule type="cellIs" priority="140" dxfId="1" operator="greaterThan" stopIfTrue="1">
      <formula>200</formula>
    </cfRule>
    <cfRule type="expression" priority="141" dxfId="177" stopIfTrue="1">
      <formula>$O$18&lt;6</formula>
    </cfRule>
  </conditionalFormatting>
  <conditionalFormatting sqref="V34:AA34">
    <cfRule type="cellIs" priority="142" dxfId="0" operator="between" stopIfTrue="1">
      <formula>151</formula>
      <formula>200</formula>
    </cfRule>
    <cfRule type="cellIs" priority="143" dxfId="1" operator="greaterThan" stopIfTrue="1">
      <formula>200</formula>
    </cfRule>
    <cfRule type="expression" priority="144" dxfId="177" stopIfTrue="1">
      <formula>$O$18&lt;7</formula>
    </cfRule>
  </conditionalFormatting>
  <conditionalFormatting sqref="V35:AA35">
    <cfRule type="cellIs" priority="145" dxfId="0" operator="between" stopIfTrue="1">
      <formula>151</formula>
      <formula>200</formula>
    </cfRule>
    <cfRule type="cellIs" priority="146" dxfId="1" operator="greaterThan" stopIfTrue="1">
      <formula>200</formula>
    </cfRule>
    <cfRule type="expression" priority="147" dxfId="177" stopIfTrue="1">
      <formula>$O$19&lt;8</formula>
    </cfRule>
  </conditionalFormatting>
  <conditionalFormatting sqref="V37:AA37">
    <cfRule type="cellIs" priority="148" dxfId="0" operator="between" stopIfTrue="1">
      <formula>151</formula>
      <formula>200</formula>
    </cfRule>
    <cfRule type="cellIs" priority="149" dxfId="1" operator="greaterThan" stopIfTrue="1">
      <formula>200</formula>
    </cfRule>
    <cfRule type="expression" priority="150" dxfId="177" stopIfTrue="1">
      <formula>$O$19&lt;10</formula>
    </cfRule>
  </conditionalFormatting>
  <conditionalFormatting sqref="V38:AA38">
    <cfRule type="cellIs" priority="151" dxfId="0" operator="between" stopIfTrue="1">
      <formula>151</formula>
      <formula>200</formula>
    </cfRule>
    <cfRule type="cellIs" priority="152" dxfId="1" operator="greaterThan" stopIfTrue="1">
      <formula>200</formula>
    </cfRule>
    <cfRule type="expression" priority="153" dxfId="177" stopIfTrue="1">
      <formula>$O$19&lt;11</formula>
    </cfRule>
  </conditionalFormatting>
  <conditionalFormatting sqref="V39:AA39">
    <cfRule type="cellIs" priority="154" dxfId="0" operator="between" stopIfTrue="1">
      <formula>151</formula>
      <formula>200</formula>
    </cfRule>
    <cfRule type="cellIs" priority="155" dxfId="1" operator="greaterThan" stopIfTrue="1">
      <formula>200</formula>
    </cfRule>
    <cfRule type="expression" priority="156" dxfId="177" stopIfTrue="1">
      <formula>$O$19&lt;12</formula>
    </cfRule>
  </conditionalFormatting>
  <conditionalFormatting sqref="V40:AA40">
    <cfRule type="cellIs" priority="157" dxfId="0" operator="between" stopIfTrue="1">
      <formula>151</formula>
      <formula>200</formula>
    </cfRule>
    <cfRule type="cellIs" priority="158" dxfId="1" operator="greaterThan" stopIfTrue="1">
      <formula>200</formula>
    </cfRule>
    <cfRule type="expression" priority="159" dxfId="177" stopIfTrue="1">
      <formula>$O$19&lt;13</formula>
    </cfRule>
  </conditionalFormatting>
  <conditionalFormatting sqref="V41:AA41">
    <cfRule type="cellIs" priority="160" dxfId="0" operator="between" stopIfTrue="1">
      <formula>151</formula>
      <formula>200</formula>
    </cfRule>
    <cfRule type="cellIs" priority="161" dxfId="1" operator="greaterThan" stopIfTrue="1">
      <formula>200</formula>
    </cfRule>
    <cfRule type="expression" priority="162" dxfId="177" stopIfTrue="1">
      <formula>$O$19&lt;14</formula>
    </cfRule>
  </conditionalFormatting>
  <conditionalFormatting sqref="AA47:AB47 AF47:AG47">
    <cfRule type="cellIs" priority="163" dxfId="0" operator="between" stopIfTrue="1">
      <formula>0.001</formula>
      <formula>4.999</formula>
    </cfRule>
    <cfRule type="cellIs" priority="164" dxfId="0" operator="between" stopIfTrue="1">
      <formula>60.001</formula>
      <formula>70</formula>
    </cfRule>
    <cfRule type="cellIs" priority="165" dxfId="1" operator="greaterThan" stopIfTrue="1">
      <formula>70</formula>
    </cfRule>
  </conditionalFormatting>
  <conditionalFormatting sqref="AA49:AB49 AF49:AG49">
    <cfRule type="cellIs" priority="166" dxfId="0" operator="between" stopIfTrue="1">
      <formula>500</formula>
      <formula>699</formula>
    </cfRule>
    <cfRule type="cellIs" priority="167" dxfId="0" operator="between" stopIfTrue="1">
      <formula>901</formula>
      <formula>1050</formula>
    </cfRule>
    <cfRule type="cellIs" priority="168" dxfId="1" operator="greaterThan" stopIfTrue="1">
      <formula>1050</formula>
    </cfRule>
  </conditionalFormatting>
  <conditionalFormatting sqref="AA51:AB51 AF51:AG51">
    <cfRule type="cellIs" priority="169" dxfId="0" operator="between" stopIfTrue="1">
      <formula>800</formula>
      <formula>999</formula>
    </cfRule>
    <cfRule type="cellIs" priority="170" dxfId="0" operator="between" stopIfTrue="1">
      <formula>1201</formula>
      <formula>1350</formula>
    </cfRule>
    <cfRule type="cellIs" priority="171" dxfId="1" operator="greaterThan" stopIfTrue="1">
      <formula>1350</formula>
    </cfRule>
  </conditionalFormatting>
  <conditionalFormatting sqref="AA53:AB53 AF53:AG53">
    <cfRule type="cellIs" priority="172" dxfId="0" operator="between" stopIfTrue="1">
      <formula>100</formula>
      <formula>399</formula>
    </cfRule>
    <cfRule type="cellIs" priority="173" dxfId="1" operator="greaterThan" stopIfTrue="1">
      <formula>400</formula>
    </cfRule>
  </conditionalFormatting>
  <conditionalFormatting sqref="AF43:AG43">
    <cfRule type="cellIs" priority="174" dxfId="1" operator="lessThan" stopIfTrue="1">
      <formula>$AF$45</formula>
    </cfRule>
    <cfRule type="cellIs" priority="175" dxfId="0" operator="greaterThan" stopIfTrue="1">
      <formula>15</formula>
    </cfRule>
  </conditionalFormatting>
  <dataValidations count="27">
    <dataValidation type="list" allowBlank="1" showInputMessage="1" showErrorMessage="1" sqref="AF130:AG130 AF136:AG136">
      <formula1>$P$126:$P$127</formula1>
    </dataValidation>
    <dataValidation type="decimal" allowBlank="1" showInputMessage="1" showErrorMessage="1" errorTitle="Неверное значение" error="Проверьте вводимую информацию." sqref="AC134:AD134 AF134:AG134">
      <formula1>0</formula1>
      <formula2>10</formula2>
    </dataValidation>
    <dataValidation type="list" allowBlank="1" showInputMessage="1" showErrorMessage="1" errorTitle="Неверное значение" error="Сделайте выбор из предлагаемого списка!" sqref="W125">
      <formula1>$A$126:$A$128</formula1>
    </dataValidation>
    <dataValidation type="list" allowBlank="1" showInputMessage="1" showErrorMessage="1" sqref="K113">
      <formula1>$A$115:$A$117</formula1>
    </dataValidation>
    <dataValidation type="list" allowBlank="1" showInputMessage="1" showErrorMessage="1" sqref="AB104:AG104">
      <formula1>$A$105:$A$107</formula1>
    </dataValidation>
    <dataValidation type="list" allowBlank="1" showInputMessage="1" showErrorMessage="1" sqref="AF109:AG109">
      <formula1>$A$110:$A$111</formula1>
    </dataValidation>
    <dataValidation type="list" allowBlank="1" showInputMessage="1" showErrorMessage="1" sqref="O91">
      <formula1>$A$92:$A$94</formula1>
    </dataValidation>
    <dataValidation type="list" allowBlank="1" showInputMessage="1" showErrorMessage="1" sqref="T73">
      <formula1>$A$74:$A$75</formula1>
    </dataValidation>
    <dataValidation type="list" allowBlank="1" showInputMessage="1" showErrorMessage="1" sqref="T77:AG78">
      <formula1>$A$80:$A$83</formula1>
    </dataValidation>
    <dataValidation type="decimal" allowBlank="1" showInputMessage="1" showErrorMessage="1" errorTitle="Неверное значение" error="Проверьте правильность вводимой информации!" sqref="AF53:AG53 AA53:AB53">
      <formula1>0</formula1>
      <formula2>999</formula2>
    </dataValidation>
    <dataValidation type="decimal" allowBlank="1" showInputMessage="1" showErrorMessage="1" errorTitle="Неверное значение " error="Проверьте правильность вводимой информации." sqref="AF59:AG59">
      <formula1>0</formula1>
      <formula2>9.99</formula2>
    </dataValidation>
    <dataValidation type="list" allowBlank="1" showInputMessage="1" showErrorMessage="1" sqref="AF65:AG65">
      <formula1>$Y$17:$Z$17</formula1>
    </dataValidation>
    <dataValidation type="decimal" allowBlank="1" showInputMessage="1" showErrorMessage="1" errorTitle="Неверное значение" error="Проверьте правильность вводимой информации!" sqref="AC63:AD63 AC61:AD61">
      <formula1>49</formula1>
      <formula2>999</formula2>
    </dataValidation>
    <dataValidation type="decimal" allowBlank="1" showInputMessage="1" showErrorMessage="1" errorTitle="Неверное значение" error="Проверьте правильность вводимой информации!" sqref="AE64:AF64 AF61:AG61 AF63:AG63">
      <formula1>0.01</formula1>
      <formula2>21</formula2>
    </dataValidation>
    <dataValidation type="decimal" allowBlank="1" showInputMessage="1" showErrorMessage="1" errorTitle="Неверное значение" error="Проверьте единицы измерения.&#10;Введите фактическое значение в сСт." sqref="AF54:AG54 AF57:AG57">
      <formula1>0</formula1>
      <formula2>600</formula2>
    </dataValidation>
    <dataValidation type="decimal" allowBlank="1" showInputMessage="1" showErrorMessage="1" errorTitle="Неверное значение" error="Проверьте единицы измерения&#10;Введите фактическое рабочее давление в МПа" sqref="AF50:AG50 AF45:AG46 AF48:AG48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.&#10;Введите фактическое рабочее давление в МПа." sqref="AA50:AB50 AA45:AB46 AA48:AB48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.&#10;Введите фактическое значение в МПа." sqref="AF43:AG43">
      <formula1>0</formula1>
      <formula2>999</formula2>
    </dataValidation>
    <dataValidation type="list" allowBlank="1" showInputMessage="1" showErrorMessage="1" errorTitle="Неверное значение." error="К одной установке &quot;ОЗНА-Массомер&quot; можно подключить не более 14 скважин.&#10;Пожалуйста выберите значение из предлагаемого списка." sqref="O22:P22">
      <formula1>$H$17:$U$17</formula1>
    </dataValidation>
    <dataValidation type="decimal" allowBlank="1" showInputMessage="1" showErrorMessage="1" errorTitle="Неверное значение" error="Проверьте вводимые значения." sqref="AB28:AG41">
      <formula1>0</formula1>
      <formula2>100</formula2>
    </dataValidation>
    <dataValidation type="decimal" operator="greaterThan" allowBlank="1" showInputMessage="1" showErrorMessage="1" errorTitle="Неверное значение" error="Проверьте вводимые значения." sqref="J28:U41">
      <formula1>0</formula1>
    </dataValidation>
    <dataValidation type="decimal" operator="greaterThanOrEqual" allowBlank="1" showInputMessage="1" showErrorMessage="1" errorTitle="Неверное значение" error="Проверьте вводимые значения." sqref="V28:AA41">
      <formula1>0</formula1>
    </dataValidation>
    <dataValidation type="decimal" allowBlank="1" showInputMessage="1" showErrorMessage="1" errorTitle="Неверное значение" error="Проверьте единицы измерения.&#10;Температура не должна быть отрицательной." sqref="AA47:AB47 AF47:AG47">
      <formula1>0</formula1>
      <formula2>99</formula2>
    </dataValidation>
    <dataValidation type="decimal" allowBlank="1" showInputMessage="1" showErrorMessage="1" errorTitle="Неверное значение" error="Проверьте вводимую информацию!" sqref="AA49:AB49 AF49:AG49">
      <formula1>500</formula1>
      <formula2>1200</formula2>
    </dataValidation>
    <dataValidation type="decimal" allowBlank="1" showInputMessage="1" showErrorMessage="1" errorTitle="Неверное значение" error="Проверьте правильность вводимой информации!" sqref="AA51:AB51 AF51:AG51">
      <formula1>800</formula1>
      <formula2>1500</formula2>
    </dataValidation>
    <dataValidation allowBlank="1" showInputMessage="1" showErrorMessage="1" errorTitle="Неверное значение" error="Проверьте правильность вводимой информации!" sqref="AA55:AB55 AF55:AG55"/>
    <dataValidation type="decimal" operator="greaterThan" allowBlank="1" showInputMessage="1" showErrorMessage="1" sqref="AF14:AH14">
      <formula1>0</formula1>
    </dataValidation>
  </dataValidation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2"/>
  <rowBreaks count="1" manualBreakCount="1">
    <brk id="100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www.electron.nt-rt.ru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Электрон–АМ | Опросный лист на установку измерительную. Бланк заказа, карта. измеритель количества жидкости, утепленный бокс, помещение технологическое, блок автоматики, модульные здания, шкафы, производство, производитель завод Электрон, Тюмень.</dc:title>
  <dc:subject>Электрон–АМ | Опросный лист на установку измерительную. Бланк заказа, карта. измеритель количества жидкости, утепленный бокс, помещение технологическое, блок автоматики, модульные здания, шкафы, производство, производитель завод Электрон, Тюмень.</dc:subject>
  <dc:creator>www.electron.nt-rt.ru</dc:creator>
  <cp:keywords>Электрон, АМ, Опросный, лист, установку, измерительную, Бланк, заказа, карта, измеритель, количества, жидкости, утепленный, бокс, помещение, технологическое, блок, автоматики, модульные, здания, регистратор, шкафы, производство, производитель, завод, Электрон, Тюмень.</cp:keywords>
  <dc:description/>
  <cp:lastModifiedBy>Кирякова М.Ю.</cp:lastModifiedBy>
  <cp:lastPrinted>2014-10-14T03:23:43Z</cp:lastPrinted>
  <dcterms:created xsi:type="dcterms:W3CDTF">2009-11-19T04:15:12Z</dcterms:created>
  <dcterms:modified xsi:type="dcterms:W3CDTF">2014-10-14T03:23:48Z</dcterms:modified>
  <cp:category/>
  <cp:version/>
  <cp:contentType/>
  <cp:contentStatus/>
</cp:coreProperties>
</file>